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7125" tabRatio="765" activeTab="3"/>
  </bookViews>
  <sheets>
    <sheet name="県SC（１）" sheetId="1" r:id="rId1"/>
    <sheet name="県ＳＣ（２）" sheetId="2" r:id="rId2"/>
    <sheet name="ＳＣ対抗送金内訳表 " sheetId="3" r:id="rId3"/>
    <sheet name="撮影許可証一覧表" sheetId="4" r:id="rId4"/>
    <sheet name="タイムスケジュール予定" sheetId="5" r:id="rId5"/>
  </sheets>
  <definedNames/>
  <calcPr fullCalcOnLoad="1"/>
</workbook>
</file>

<file path=xl/sharedStrings.xml><?xml version="1.0" encoding="utf-8"?>
<sst xmlns="http://schemas.openxmlformats.org/spreadsheetml/2006/main" count="783" uniqueCount="198">
  <si>
    <t>自　由　形</t>
  </si>
  <si>
    <t>５０・１００・２００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</si>
  <si>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</si>
  <si>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</si>
  <si>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</si>
  <si>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</si>
  <si>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</si>
  <si>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</si>
  <si>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</si>
  <si>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競技方法</t>
  </si>
  <si>
    <t>申込規定</t>
  </si>
  <si>
    <t>ＤＥ</t>
  </si>
  <si>
    <t>ＣＤＥ</t>
  </si>
  <si>
    <t>その他</t>
  </si>
  <si>
    <t>愛媛県スイミングクラブ協会</t>
  </si>
  <si>
    <t>競技種目および競技順序</t>
  </si>
  <si>
    <t>愛媛県スイミングクラブ協会競技水泳委員会</t>
  </si>
  <si>
    <t>・</t>
  </si>
  <si>
    <t>ＢＣＤＥ</t>
  </si>
  <si>
    <t>表　　　彰</t>
  </si>
  <si>
    <t>主　　催　　　</t>
  </si>
  <si>
    <t>主　　管</t>
  </si>
  <si>
    <t>期　　日</t>
  </si>
  <si>
    <t>会　　場</t>
  </si>
  <si>
    <t>１０歳以下は１０歳　１１－１２歳は１２歳　１３－１４歳は１４歳</t>
  </si>
  <si>
    <t>大会参加データを作成のうえ、日本水泳連盟競技会ＷＥＢに送信してください。</t>
  </si>
  <si>
    <t>リレー種目　　 　２，０００円</t>
  </si>
  <si>
    <t>松山市市坪西町６２５番地１</t>
  </si>
  <si>
    <t>締め切り</t>
  </si>
  <si>
    <t>④参加者全員に記録証を贈ります。</t>
  </si>
  <si>
    <t>⑥グループ別男女優秀　男子・女子最優秀選手賞を表彰します。</t>
  </si>
  <si>
    <t>①男女総合優勝クラブには、優勝旗　　第2位・第3位には、楯を授与します。</t>
  </si>
  <si>
    <t>送金内訳表</t>
  </si>
  <si>
    <t>大会名</t>
  </si>
  <si>
    <t>クラブ名</t>
  </si>
  <si>
    <t>代表者名</t>
  </si>
  <si>
    <t>申し込み責任者</t>
  </si>
  <si>
    <t>印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</si>
  <si>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</si>
  <si>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</si>
  <si>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</si>
  <si>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</si>
  <si>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</si>
  <si>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</si>
  <si>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</si>
  <si>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</si>
  <si>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</si>
  <si>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</si>
  <si>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</si>
  <si>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</si>
  <si>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</si>
  <si>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</si>
  <si>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</si>
  <si>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円④</t>
  </si>
  <si>
    <t>プログラム代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</si>
  <si>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</si>
  <si>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</si>
  <si>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</si>
  <si>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</si>
  <si>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</si>
  <si>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</si>
  <si>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</si>
  <si>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</si>
  <si>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愛媛県スイミングクラブ対抗水泳競技大会競技要項</t>
  </si>
  <si>
    <t>後　　援</t>
  </si>
  <si>
    <t>愛媛県体育協会　　　愛媛新聞社　(予定）</t>
  </si>
  <si>
    <t>アクアパレットまつやま</t>
  </si>
  <si>
    <t>TEL　０８９－９６５－２９００</t>
  </si>
  <si>
    <t>①　参加資格　</t>
  </si>
  <si>
    <t>②　参加制限</t>
  </si>
  <si>
    <t>１人２種目以内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</si>
  <si>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</si>
  <si>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</si>
  <si>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</si>
  <si>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</si>
  <si>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</si>
  <si>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</si>
  <si>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</si>
  <si>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１０歳以下（Ｂ）</t>
  </si>
  <si>
    <t>１１～１２歳（Ｃ）</t>
  </si>
  <si>
    <t>１３～１４歳（Ｄ）</t>
  </si>
  <si>
    <t>フリーリレー</t>
  </si>
  <si>
    <t>4x50（200）</t>
  </si>
  <si>
    <t>メドレーリレー</t>
  </si>
  <si>
    <t>２００ｍメドレーリレー</t>
  </si>
  <si>
    <t>口＝</t>
  </si>
  <si>
    <t>部＝</t>
  </si>
  <si>
    <t>ＢＣＤＥ</t>
  </si>
  <si>
    <t>ＣＤＥ</t>
  </si>
  <si>
    <t>競技開始</t>
  </si>
  <si>
    <t>５０・１００・２００・４００</t>
  </si>
  <si>
    <t>1００・２００</t>
  </si>
  <si>
    <t>ＢＣ</t>
  </si>
  <si>
    <t>後日、競技案内を送付いたします。</t>
  </si>
  <si>
    <t>５０ｍ×８コース　公認</t>
  </si>
  <si>
    <t>エントリータイム一覧表と送金内訳表は上記に郵送又はメールで申込んでください。</t>
  </si>
  <si>
    <t>リレーコード　１０歳以下　０１　１１－１２歳　０２　１３－１４歳　０３　１５歳以上　０４　</t>
  </si>
  <si>
    <t>現在の満年齢の区分で申し込んで下さい。</t>
  </si>
  <si>
    <t>登録完了者</t>
  </si>
  <si>
    <t>クラブ参加費</t>
  </si>
  <si>
    <t>ＷＥＢ</t>
  </si>
  <si>
    <t>書類・入金</t>
  </si>
  <si>
    <t>予選は無差別で行います。</t>
  </si>
  <si>
    <t>決勝は男女別・年齢別に行います。</t>
  </si>
  <si>
    <t>ただし、リレー種目はタイム決勝といたします。</t>
  </si>
  <si>
    <t>なお、決勝人数に満たない種目についても予選を行い、決勝組分けを行います。</t>
  </si>
  <si>
    <t>②男子総合優勝・女子総合優勝クラブには、楯を授与します。</t>
  </si>
  <si>
    <t>　  　  ＢＣ ＤＥ</t>
  </si>
  <si>
    <t>４００ｍ個人メドレー　　　</t>
  </si>
  <si>
    <t>予選</t>
  </si>
  <si>
    <t>４００ｍ自由形　　　　　　</t>
  </si>
  <si>
    <t>　５０ｍ自由形　　　　　　</t>
  </si>
  <si>
    <t>　５０ｍ背泳ぎ　　　　　　</t>
  </si>
  <si>
    <t>　５０ｍ平泳ぎ　　　　　　</t>
  </si>
  <si>
    <t>　５０ｍバタフライ　　　　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</si>
  <si>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</si>
  <si>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</si>
  <si>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</si>
  <si>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</si>
  <si>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</si>
  <si>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</si>
  <si>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</si>
  <si>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</si>
  <si>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</si>
  <si>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２００ｍフリーリレー</t>
  </si>
  <si>
    <t>Ｔ決勝</t>
  </si>
  <si>
    <t>４００ｍ個人メドレー</t>
  </si>
  <si>
    <t>決勝</t>
  </si>
  <si>
    <t>メールアドレス（必ず記入）</t>
  </si>
  <si>
    <t>携帯番号</t>
  </si>
  <si>
    <t>ＥＤＣＢ</t>
  </si>
  <si>
    <t>区　　　分</t>
  </si>
  <si>
    <t>距離</t>
  </si>
  <si>
    <t>種　　　目</t>
  </si>
  <si>
    <t>組</t>
  </si>
  <si>
    <t>時間</t>
  </si>
  <si>
    <t>女子１５～１８歳</t>
  </si>
  <si>
    <t>200m</t>
  </si>
  <si>
    <t>男子１５～１８歳</t>
  </si>
  <si>
    <t>女子１３～１４歳</t>
  </si>
  <si>
    <t>男子１３～１４歳</t>
  </si>
  <si>
    <t>女子１１～１２歳</t>
  </si>
  <si>
    <t>男子１１～１２歳</t>
  </si>
  <si>
    <t>女子１０歳以下</t>
  </si>
  <si>
    <t>男子１０歳以下</t>
  </si>
  <si>
    <t>400m</t>
  </si>
  <si>
    <t>50m</t>
  </si>
  <si>
    <t>100m</t>
  </si>
  <si>
    <t>競技終了予定</t>
  </si>
  <si>
    <t>プログラム代　　　　８００円</t>
  </si>
  <si>
    <t>1位･８点　2位・７点　3位・６点　4位・５点・・・・・・８位・１点　リレーは、倍点とします。</t>
  </si>
  <si>
    <t>③第１位～３位にはメダル　第1位～第6位までに賞状を贈ります。</t>
  </si>
  <si>
    <t>クラブ参加費　　３，０００円</t>
  </si>
  <si>
    <t>ＮＯ</t>
  </si>
  <si>
    <t>ＮＯ</t>
  </si>
  <si>
    <t>メドレーリレー</t>
  </si>
  <si>
    <t>バタフライ</t>
  </si>
  <si>
    <t>自由形</t>
  </si>
  <si>
    <t>女子</t>
  </si>
  <si>
    <t>個人メドレー</t>
  </si>
  <si>
    <t>自由形</t>
  </si>
  <si>
    <t>男子</t>
  </si>
  <si>
    <t>個人メドレー</t>
  </si>
  <si>
    <t>背泳ぎ</t>
  </si>
  <si>
    <t>女子</t>
  </si>
  <si>
    <t>平泳ぎ</t>
  </si>
  <si>
    <t>バタフライ</t>
  </si>
  <si>
    <t>リレー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</si>
  <si>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</si>
  <si>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</si>
  <si>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愛媛県スイミングクラブ協会競技水泳委員会　委員長　福島孝志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</si>
  <si>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</si>
  <si>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</si>
  <si>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</si>
  <si>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</si>
  <si>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</si>
  <si>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</si>
  <si>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</si>
  <si>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>１５－１８歳は１７－１８歳の日本水泳連盟資格表　1級以上とします。</t>
  </si>
  <si>
    <t xml:space="preserve">   得点については下記とし、団体得点を計算します。　</t>
  </si>
  <si>
    <t>役員資格</t>
  </si>
  <si>
    <t>有　・　無</t>
  </si>
  <si>
    <t>大会準備は前日に行います。前日19時半から協力できるクラブはお願いします。</t>
  </si>
  <si>
    <t>20１5年度第31回愛媛県スイミングクラブ協会</t>
  </si>
  <si>
    <t>愛媛県スイミングクラブ協会加盟クラブの会員で2015年度日本水泳連盟選手</t>
  </si>
  <si>
    <t>１５～１８歳（E）</t>
  </si>
  <si>
    <t>第31回愛媛県スイミングクラブ対抗水泳競技大会</t>
  </si>
  <si>
    <t>第31回愛媛県スイミングクラブ対抗水泳競技大会予定</t>
  </si>
  <si>
    <t>撮影許可証代</t>
  </si>
  <si>
    <t>円⑤</t>
  </si>
  <si>
    <t>合計①～⑤の合計金額</t>
  </si>
  <si>
    <t>　　　　　　　　　　　○を移動させて下さい</t>
  </si>
  <si>
    <t>マイクロバス駐車台数（停め置きのみ）</t>
  </si>
  <si>
    <t>台</t>
  </si>
  <si>
    <t>　</t>
  </si>
  <si>
    <t>　</t>
  </si>
  <si>
    <t>クラブ名</t>
  </si>
  <si>
    <t>選手氏名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</si>
</sst>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5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58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5" fontId="0" fillId="0" borderId="0" xfId="0" applyNumberFormat="1" applyAlignment="1">
      <alignment/>
    </xf>
    <xf numFmtId="192" fontId="0" fillId="0" borderId="0" xfId="0" applyNumberFormat="1" applyAlignment="1">
      <alignment/>
    </xf>
    <xf numFmtId="45" fontId="0" fillId="0" borderId="0" xfId="0" applyNumberFormat="1" applyBorder="1" applyAlignment="1">
      <alignment/>
    </xf>
    <xf numFmtId="0" fontId="15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5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right"/>
    </xf>
    <xf numFmtId="45" fontId="18" fillId="0" borderId="10" xfId="0" applyNumberFormat="1" applyFont="1" applyBorder="1" applyAlignment="1">
      <alignment/>
    </xf>
    <xf numFmtId="192" fontId="18" fillId="0" borderId="18" xfId="0" applyNumberFormat="1" applyFont="1" applyBorder="1" applyAlignment="1">
      <alignment/>
    </xf>
    <xf numFmtId="45" fontId="18" fillId="0" borderId="13" xfId="0" applyNumberFormat="1" applyFont="1" applyBorder="1" applyAlignment="1">
      <alignment/>
    </xf>
    <xf numFmtId="192" fontId="18" fillId="0" borderId="18" xfId="0" applyNumberFormat="1" applyFont="1" applyBorder="1" applyAlignment="1" applyProtection="1">
      <alignment/>
      <protection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right"/>
    </xf>
    <xf numFmtId="45" fontId="18" fillId="0" borderId="19" xfId="0" applyNumberFormat="1" applyFont="1" applyBorder="1" applyAlignment="1">
      <alignment/>
    </xf>
    <xf numFmtId="192" fontId="18" fillId="0" borderId="0" xfId="0" applyNumberFormat="1" applyFont="1" applyBorder="1" applyAlignment="1" applyProtection="1">
      <alignment/>
      <protection/>
    </xf>
    <xf numFmtId="0" fontId="11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6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27</xdr:row>
      <xdr:rowOff>47625</xdr:rowOff>
    </xdr:from>
    <xdr:to>
      <xdr:col>8</xdr:col>
      <xdr:colOff>438150</xdr:colOff>
      <xdr:row>28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6248400" y="9134475"/>
          <a:ext cx="2762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円/楕円 5"/>
        <xdr:cNvSpPr>
          <a:spLocks/>
        </xdr:cNvSpPr>
      </xdr:nvSpPr>
      <xdr:spPr>
        <a:xfrm>
          <a:off x="7419975" y="0"/>
          <a:ext cx="276225" cy="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H22" sqref="H22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95" t="s">
        <v>183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2.5" customHeight="1">
      <c r="A2" s="96" t="s">
        <v>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3" ht="22.5" customHeight="1">
      <c r="A3" s="1">
        <v>1</v>
      </c>
      <c r="B3" s="5" t="s">
        <v>20</v>
      </c>
      <c r="C3" s="2" t="s">
        <v>14</v>
      </c>
    </row>
    <row r="4" spans="1:3" ht="22.5" customHeight="1">
      <c r="A4" s="1">
        <f>A3+1</f>
        <v>2</v>
      </c>
      <c r="B4" s="5" t="s">
        <v>21</v>
      </c>
      <c r="C4" s="2" t="s">
        <v>16</v>
      </c>
    </row>
    <row r="5" spans="1:3" ht="22.5" customHeight="1">
      <c r="A5" s="1">
        <f>A4+1</f>
        <v>3</v>
      </c>
      <c r="B5" s="5" t="s">
        <v>64</v>
      </c>
      <c r="C5" s="2" t="s">
        <v>65</v>
      </c>
    </row>
    <row r="6" spans="1:9" ht="22.5" customHeight="1">
      <c r="A6" s="1">
        <f>A5+1</f>
        <v>4</v>
      </c>
      <c r="B6" s="5" t="s">
        <v>22</v>
      </c>
      <c r="C6" s="97">
        <v>42316</v>
      </c>
      <c r="D6" s="97"/>
      <c r="E6" s="97"/>
      <c r="F6" s="97"/>
      <c r="G6" s="28">
        <f>WEEKDAY(C6)</f>
        <v>1</v>
      </c>
      <c r="H6" s="2" t="s">
        <v>89</v>
      </c>
      <c r="I6" s="49">
        <v>0.3541666666666667</v>
      </c>
    </row>
    <row r="7" spans="1:7" ht="22.5" customHeight="1">
      <c r="A7" s="1">
        <f>A6+1</f>
        <v>5</v>
      </c>
      <c r="B7" s="5" t="s">
        <v>23</v>
      </c>
      <c r="C7" s="2" t="s">
        <v>66</v>
      </c>
      <c r="G7" s="2" t="s">
        <v>94</v>
      </c>
    </row>
    <row r="8" spans="1:8" ht="22.5" customHeight="1">
      <c r="A8" s="1"/>
      <c r="D8" s="2" t="s">
        <v>27</v>
      </c>
      <c r="H8" s="11" t="s">
        <v>67</v>
      </c>
    </row>
    <row r="9" spans="1:2" ht="22.5" customHeight="1">
      <c r="A9" s="1">
        <f>A7+1</f>
        <v>6</v>
      </c>
      <c r="B9" s="5" t="s">
        <v>10</v>
      </c>
    </row>
    <row r="10" spans="1:5" ht="22.5" customHeight="1">
      <c r="A10" s="13"/>
      <c r="B10" s="14" t="s">
        <v>68</v>
      </c>
      <c r="C10" s="3"/>
      <c r="D10" s="2" t="s">
        <v>17</v>
      </c>
      <c r="E10" s="2" t="s">
        <v>184</v>
      </c>
    </row>
    <row r="11" spans="1:5" ht="22.5" customHeight="1">
      <c r="A11" s="13"/>
      <c r="B11" s="14"/>
      <c r="C11" s="3"/>
      <c r="E11" s="2" t="s">
        <v>98</v>
      </c>
    </row>
    <row r="12" spans="1:5" ht="22.5" customHeight="1">
      <c r="A12" s="13"/>
      <c r="B12" s="16"/>
      <c r="D12" s="2" t="s">
        <v>17</v>
      </c>
      <c r="E12" s="2" t="s">
        <v>24</v>
      </c>
    </row>
    <row r="13" spans="1:5" ht="22.5" customHeight="1">
      <c r="A13" s="13"/>
      <c r="B13" s="16"/>
      <c r="E13" s="2" t="s">
        <v>178</v>
      </c>
    </row>
    <row r="14" spans="1:5" ht="22.5" customHeight="1">
      <c r="A14" s="3"/>
      <c r="B14" s="14" t="s">
        <v>69</v>
      </c>
      <c r="D14" s="2" t="s">
        <v>17</v>
      </c>
      <c r="E14" s="2" t="s">
        <v>70</v>
      </c>
    </row>
    <row r="15" spans="1:7" ht="22.5" customHeight="1">
      <c r="A15" s="17"/>
      <c r="B15" s="18"/>
      <c r="D15" s="2" t="s">
        <v>17</v>
      </c>
      <c r="E15" s="98">
        <v>42316</v>
      </c>
      <c r="F15" s="98"/>
      <c r="G15" s="2" t="s">
        <v>97</v>
      </c>
    </row>
    <row r="16" spans="2:5" ht="22.5" customHeight="1">
      <c r="B16" s="14" t="s">
        <v>71</v>
      </c>
      <c r="D16" s="2" t="s">
        <v>17</v>
      </c>
      <c r="E16" s="2" t="s">
        <v>72</v>
      </c>
    </row>
    <row r="17" spans="2:5" ht="22.5" customHeight="1">
      <c r="B17" s="14"/>
      <c r="D17" s="2" t="s">
        <v>17</v>
      </c>
      <c r="E17" s="2" t="s">
        <v>26</v>
      </c>
    </row>
    <row r="18" spans="2:5" ht="20.25" customHeight="1">
      <c r="B18" s="14"/>
      <c r="D18" s="2" t="s">
        <v>17</v>
      </c>
      <c r="E18" s="2" t="s">
        <v>152</v>
      </c>
    </row>
    <row r="19" spans="2:5" ht="22.5" customHeight="1">
      <c r="B19" s="14"/>
      <c r="D19" s="2" t="s">
        <v>17</v>
      </c>
      <c r="E19" s="2" t="s">
        <v>149</v>
      </c>
    </row>
    <row r="20" spans="2:10" ht="20.25" customHeight="1">
      <c r="B20" s="14" t="s">
        <v>73</v>
      </c>
      <c r="E20" s="2" t="s">
        <v>28</v>
      </c>
      <c r="G20" s="19" t="s">
        <v>100</v>
      </c>
      <c r="H20" s="94">
        <v>42289</v>
      </c>
      <c r="I20" s="94"/>
      <c r="J20" s="28">
        <f>WEEKDAY(H20)</f>
        <v>2</v>
      </c>
    </row>
    <row r="21" spans="1:10" ht="20.25" customHeight="1">
      <c r="A21" s="14"/>
      <c r="G21" s="54" t="s">
        <v>101</v>
      </c>
      <c r="H21" s="94">
        <v>42289</v>
      </c>
      <c r="I21" s="94"/>
      <c r="J21" s="28">
        <f>WEEKDAY(H21)</f>
        <v>2</v>
      </c>
    </row>
    <row r="22" spans="1:5" s="27" customFormat="1" ht="20.25" customHeight="1">
      <c r="A22" s="26"/>
      <c r="B22" s="14" t="s">
        <v>74</v>
      </c>
      <c r="D22" s="27" t="s">
        <v>17</v>
      </c>
      <c r="E22" s="27" t="s">
        <v>168</v>
      </c>
    </row>
    <row r="23" spans="2:5" ht="22.5" customHeight="1">
      <c r="B23" s="14"/>
      <c r="E23" s="2" t="s">
        <v>169</v>
      </c>
    </row>
    <row r="24" spans="2:11" ht="22.5" customHeight="1">
      <c r="B24" s="14"/>
      <c r="E24" s="50" t="s">
        <v>170</v>
      </c>
      <c r="F24" s="50"/>
      <c r="G24" s="50"/>
      <c r="H24" s="50"/>
      <c r="I24" s="50"/>
      <c r="J24" s="50"/>
      <c r="K24" s="50"/>
    </row>
    <row r="25" spans="1:7" s="27" customFormat="1" ht="20.25" customHeight="1">
      <c r="A25" s="26"/>
      <c r="E25" s="27" t="s">
        <v>75</v>
      </c>
      <c r="G25" s="29" t="s">
        <v>171</v>
      </c>
    </row>
    <row r="26" spans="2:5" ht="22.5" customHeight="1">
      <c r="B26" s="14" t="s">
        <v>76</v>
      </c>
      <c r="D26" s="2" t="s">
        <v>17</v>
      </c>
      <c r="E26" s="2" t="s">
        <v>172</v>
      </c>
    </row>
    <row r="27" spans="2:5" ht="22.5" customHeight="1">
      <c r="B27" s="14"/>
      <c r="E27" s="2" t="s">
        <v>170</v>
      </c>
    </row>
    <row r="28" spans="4:9" ht="22.5" customHeight="1">
      <c r="D28" s="27"/>
      <c r="E28" s="2" t="s">
        <v>25</v>
      </c>
      <c r="F28" s="27"/>
      <c r="G28" s="27"/>
      <c r="H28" s="27"/>
      <c r="I28" s="27"/>
    </row>
    <row r="29" spans="4:9" ht="22.5" customHeight="1">
      <c r="D29" s="27" t="s">
        <v>77</v>
      </c>
      <c r="E29" s="2" t="s">
        <v>95</v>
      </c>
      <c r="F29" s="27"/>
      <c r="G29" s="27"/>
      <c r="H29" s="27"/>
      <c r="I29" s="27"/>
    </row>
    <row r="30" spans="4:9" ht="22.5" customHeight="1">
      <c r="D30" s="27"/>
      <c r="E30" s="2" t="s">
        <v>96</v>
      </c>
      <c r="G30" s="27"/>
      <c r="H30" s="27"/>
      <c r="I30" s="27"/>
    </row>
    <row r="31" spans="1:7" ht="23.25" customHeight="1">
      <c r="A31" s="1">
        <f>A9+1</f>
        <v>7</v>
      </c>
      <c r="B31" s="5" t="s">
        <v>9</v>
      </c>
      <c r="E31" s="2" t="s">
        <v>102</v>
      </c>
      <c r="G31" s="11"/>
    </row>
    <row r="32" ht="23.25" customHeight="1">
      <c r="E32" s="2" t="s">
        <v>103</v>
      </c>
    </row>
    <row r="33" ht="23.25" customHeight="1">
      <c r="E33" s="2" t="s">
        <v>104</v>
      </c>
    </row>
    <row r="34" ht="23.25" customHeight="1">
      <c r="E34" s="2" t="s">
        <v>105</v>
      </c>
    </row>
    <row r="35" ht="23.25" customHeight="1">
      <c r="D35" s="2" t="s">
        <v>179</v>
      </c>
    </row>
    <row r="36" ht="23.25" customHeight="1">
      <c r="E36" s="2" t="s">
        <v>150</v>
      </c>
    </row>
  </sheetData>
  <sheetProtection/>
  <mergeCells count="6">
    <mergeCell ref="H21:I21"/>
    <mergeCell ref="A1:L1"/>
    <mergeCell ref="A2:L2"/>
    <mergeCell ref="H20:I20"/>
    <mergeCell ref="C6:F6"/>
    <mergeCell ref="E15:F15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22">
      <selection activeCell="I9" sqref="I9"/>
    </sheetView>
  </sheetViews>
  <sheetFormatPr defaultColWidth="9.00390625" defaultRowHeight="13.5"/>
  <cols>
    <col min="1" max="1" width="1.00390625" style="0" customWidth="1"/>
    <col min="2" max="2" width="4.75390625" style="0" bestFit="1" customWidth="1"/>
    <col min="3" max="3" width="12.75390625" style="0" customWidth="1"/>
    <col min="4" max="4" width="13.50390625" style="0" customWidth="1"/>
    <col min="5" max="5" width="11.125" style="0" customWidth="1"/>
    <col min="6" max="6" width="6.125" style="0" customWidth="1"/>
    <col min="7" max="7" width="8.125" style="0" customWidth="1"/>
    <col min="8" max="8" width="12.375" style="0" customWidth="1"/>
    <col min="9" max="9" width="19.375" style="0" customWidth="1"/>
    <col min="10" max="10" width="6.125" style="0" customWidth="1"/>
    <col min="11" max="11" width="0.6171875" style="0" customWidth="1"/>
  </cols>
  <sheetData>
    <row r="1" spans="2:20" s="2" customFormat="1" ht="22.5" customHeight="1">
      <c r="B1" s="1">
        <v>8</v>
      </c>
      <c r="C1" s="5" t="s">
        <v>19</v>
      </c>
      <c r="D1" s="2" t="s">
        <v>31</v>
      </c>
      <c r="L1" s="12"/>
      <c r="M1" s="12"/>
      <c r="N1" s="12"/>
      <c r="O1" s="12"/>
      <c r="P1" s="25"/>
      <c r="Q1" s="12"/>
      <c r="R1" s="12"/>
      <c r="S1" s="12"/>
      <c r="T1" s="12"/>
    </row>
    <row r="2" spans="4:20" s="2" customFormat="1" ht="22.5" customHeight="1">
      <c r="D2" s="2" t="s">
        <v>106</v>
      </c>
      <c r="L2" s="12"/>
      <c r="M2" s="12"/>
      <c r="N2" s="12"/>
      <c r="O2" s="12"/>
      <c r="P2" s="25"/>
      <c r="Q2" s="12"/>
      <c r="R2" s="12"/>
      <c r="S2" s="12"/>
      <c r="T2" s="12"/>
    </row>
    <row r="3" spans="4:20" s="2" customFormat="1" ht="22.5" customHeight="1">
      <c r="D3" s="2" t="s">
        <v>151</v>
      </c>
      <c r="L3" s="12"/>
      <c r="M3" s="12"/>
      <c r="N3" s="12"/>
      <c r="O3" s="12"/>
      <c r="P3" s="12"/>
      <c r="Q3" s="24"/>
      <c r="R3" s="12"/>
      <c r="S3" s="12"/>
      <c r="T3" s="12"/>
    </row>
    <row r="4" spans="4:20" s="2" customFormat="1" ht="22.5" customHeight="1">
      <c r="D4" s="2" t="s">
        <v>29</v>
      </c>
      <c r="L4" s="12"/>
      <c r="M4" s="12"/>
      <c r="N4" s="12"/>
      <c r="O4" s="12"/>
      <c r="P4" s="12"/>
      <c r="Q4" s="24"/>
      <c r="R4" s="12"/>
      <c r="S4" s="12"/>
      <c r="T4" s="12"/>
    </row>
    <row r="5" spans="4:20" s="2" customFormat="1" ht="22.5" customHeight="1">
      <c r="D5" s="2" t="s">
        <v>30</v>
      </c>
      <c r="L5" s="12"/>
      <c r="M5" s="12"/>
      <c r="N5" s="12"/>
      <c r="O5" s="12"/>
      <c r="P5" s="12"/>
      <c r="Q5" s="24"/>
      <c r="R5" s="12"/>
      <c r="S5" s="12"/>
      <c r="T5" s="12"/>
    </row>
    <row r="6" spans="1:9" ht="18.75">
      <c r="A6" s="1"/>
      <c r="B6" s="32">
        <v>9</v>
      </c>
      <c r="C6" s="22" t="s">
        <v>15</v>
      </c>
      <c r="D6" s="6"/>
      <c r="E6" s="2"/>
      <c r="F6" s="2"/>
      <c r="G6" s="3"/>
      <c r="H6" s="2"/>
      <c r="I6" s="2"/>
    </row>
    <row r="7" spans="1:11" ht="18.75">
      <c r="A7" s="4"/>
      <c r="B7" s="7"/>
      <c r="C7" s="8"/>
      <c r="D7" s="30" t="s">
        <v>78</v>
      </c>
      <c r="E7" s="102" t="s">
        <v>79</v>
      </c>
      <c r="F7" s="103"/>
      <c r="G7" s="101" t="s">
        <v>80</v>
      </c>
      <c r="H7" s="101"/>
      <c r="I7" s="30" t="s">
        <v>185</v>
      </c>
      <c r="K7" s="52"/>
    </row>
    <row r="8" spans="1:11" ht="17.25">
      <c r="A8" s="2"/>
      <c r="B8" s="99" t="s">
        <v>0</v>
      </c>
      <c r="C8" s="100"/>
      <c r="D8" s="23">
        <v>50</v>
      </c>
      <c r="E8" s="104" t="s">
        <v>1</v>
      </c>
      <c r="F8" s="105"/>
      <c r="G8" s="56" t="s">
        <v>90</v>
      </c>
      <c r="H8" s="57"/>
      <c r="I8" s="9" t="s">
        <v>2</v>
      </c>
      <c r="J8" s="51"/>
      <c r="K8" s="52"/>
    </row>
    <row r="9" spans="1:12" ht="17.25">
      <c r="A9" s="2"/>
      <c r="B9" s="99" t="s">
        <v>3</v>
      </c>
      <c r="C9" s="100"/>
      <c r="D9" s="23">
        <v>50</v>
      </c>
      <c r="E9" s="104" t="s">
        <v>4</v>
      </c>
      <c r="F9" s="105"/>
      <c r="G9" s="104" t="s">
        <v>91</v>
      </c>
      <c r="H9" s="105"/>
      <c r="I9" s="10" t="s">
        <v>91</v>
      </c>
      <c r="J9" s="53"/>
      <c r="K9" s="53"/>
      <c r="L9" s="52"/>
    </row>
    <row r="10" spans="1:11" ht="17.25">
      <c r="A10" s="2"/>
      <c r="B10" s="99" t="s">
        <v>5</v>
      </c>
      <c r="C10" s="100"/>
      <c r="D10" s="23">
        <v>50</v>
      </c>
      <c r="E10" s="104" t="s">
        <v>4</v>
      </c>
      <c r="F10" s="105"/>
      <c r="G10" s="104" t="s">
        <v>91</v>
      </c>
      <c r="H10" s="105"/>
      <c r="I10" s="10" t="s">
        <v>91</v>
      </c>
      <c r="K10" s="52"/>
    </row>
    <row r="11" spans="1:11" ht="17.25">
      <c r="A11" s="2"/>
      <c r="B11" s="99" t="s">
        <v>6</v>
      </c>
      <c r="C11" s="100"/>
      <c r="D11" s="23">
        <v>50</v>
      </c>
      <c r="E11" s="104" t="s">
        <v>4</v>
      </c>
      <c r="F11" s="105"/>
      <c r="G11" s="104" t="s">
        <v>91</v>
      </c>
      <c r="H11" s="105"/>
      <c r="I11" s="10" t="s">
        <v>91</v>
      </c>
      <c r="K11" s="52"/>
    </row>
    <row r="12" spans="1:11" ht="17.25">
      <c r="A12" s="2"/>
      <c r="B12" s="99" t="s">
        <v>7</v>
      </c>
      <c r="C12" s="100"/>
      <c r="D12" s="15">
        <v>200</v>
      </c>
      <c r="E12" s="108">
        <v>200</v>
      </c>
      <c r="F12" s="109"/>
      <c r="G12" s="104" t="s">
        <v>8</v>
      </c>
      <c r="H12" s="105"/>
      <c r="I12" s="10" t="s">
        <v>8</v>
      </c>
      <c r="K12" s="52"/>
    </row>
    <row r="13" spans="1:11" ht="18.75">
      <c r="A13" s="2"/>
      <c r="B13" s="93" t="s">
        <v>81</v>
      </c>
      <c r="C13" s="93"/>
      <c r="D13" s="31" t="s">
        <v>82</v>
      </c>
      <c r="E13" s="106" t="s">
        <v>82</v>
      </c>
      <c r="F13" s="107"/>
      <c r="G13" s="106" t="s">
        <v>82</v>
      </c>
      <c r="H13" s="107"/>
      <c r="I13" s="31" t="s">
        <v>82</v>
      </c>
      <c r="K13" s="52"/>
    </row>
    <row r="14" spans="1:11" ht="18.75">
      <c r="A14" s="2"/>
      <c r="B14" s="93" t="s">
        <v>83</v>
      </c>
      <c r="C14" s="93"/>
      <c r="D14" s="31" t="s">
        <v>82</v>
      </c>
      <c r="E14" s="106" t="s">
        <v>82</v>
      </c>
      <c r="F14" s="107"/>
      <c r="G14" s="106" t="s">
        <v>82</v>
      </c>
      <c r="H14" s="107"/>
      <c r="I14" s="31" t="s">
        <v>82</v>
      </c>
      <c r="K14" s="52"/>
    </row>
    <row r="15" spans="1:9" ht="14.25">
      <c r="A15" s="2"/>
      <c r="B15" s="2"/>
      <c r="C15" s="2"/>
      <c r="D15" s="2"/>
      <c r="E15" s="2"/>
      <c r="F15" s="2"/>
      <c r="G15" s="3"/>
      <c r="H15" s="2"/>
      <c r="I15" s="2"/>
    </row>
    <row r="16" spans="1:9" ht="14.25">
      <c r="A16" s="2"/>
      <c r="B16" s="2"/>
      <c r="C16" s="2"/>
      <c r="D16" s="2"/>
      <c r="E16" s="2"/>
      <c r="F16" s="2"/>
      <c r="G16" s="3"/>
      <c r="H16" s="2"/>
      <c r="I16" s="2"/>
    </row>
    <row r="17" spans="1:10" ht="17.25">
      <c r="A17" s="2"/>
      <c r="B17" s="11">
        <v>1</v>
      </c>
      <c r="C17" s="19" t="s">
        <v>130</v>
      </c>
      <c r="D17" s="2" t="s">
        <v>84</v>
      </c>
      <c r="E17" s="2"/>
      <c r="F17" s="2" t="s">
        <v>125</v>
      </c>
      <c r="G17" s="20">
        <v>17</v>
      </c>
      <c r="H17" s="19" t="s">
        <v>11</v>
      </c>
      <c r="I17" s="2" t="s">
        <v>126</v>
      </c>
      <c r="J17" s="2" t="s">
        <v>127</v>
      </c>
    </row>
    <row r="18" spans="1:10" ht="17.25">
      <c r="A18" s="2"/>
      <c r="B18" s="11">
        <v>2</v>
      </c>
      <c r="C18" s="19" t="s">
        <v>11</v>
      </c>
      <c r="D18" s="2" t="s">
        <v>108</v>
      </c>
      <c r="F18" s="2" t="s">
        <v>109</v>
      </c>
      <c r="G18" s="20">
        <v>18</v>
      </c>
      <c r="H18" s="19" t="s">
        <v>11</v>
      </c>
      <c r="I18" s="2" t="s">
        <v>110</v>
      </c>
      <c r="J18" s="2" t="s">
        <v>127</v>
      </c>
    </row>
    <row r="19" spans="1:10" ht="17.25">
      <c r="A19" s="2"/>
      <c r="B19" s="11">
        <v>3</v>
      </c>
      <c r="C19" s="19" t="s">
        <v>11</v>
      </c>
      <c r="D19" s="2" t="s">
        <v>110</v>
      </c>
      <c r="F19" s="2" t="s">
        <v>109</v>
      </c>
      <c r="G19" s="20">
        <v>19</v>
      </c>
      <c r="H19" s="19" t="s">
        <v>87</v>
      </c>
      <c r="I19" s="2" t="s">
        <v>111</v>
      </c>
      <c r="J19" s="2" t="s">
        <v>127</v>
      </c>
    </row>
    <row r="20" spans="1:10" ht="17.25">
      <c r="A20" s="2"/>
      <c r="B20" s="11">
        <v>4</v>
      </c>
      <c r="C20" s="19" t="s">
        <v>87</v>
      </c>
      <c r="D20" s="2" t="s">
        <v>111</v>
      </c>
      <c r="F20" s="2" t="s">
        <v>109</v>
      </c>
      <c r="G20" s="20">
        <v>20</v>
      </c>
      <c r="H20" s="19" t="s">
        <v>92</v>
      </c>
      <c r="I20" s="2" t="s">
        <v>112</v>
      </c>
      <c r="J20" s="2" t="s">
        <v>127</v>
      </c>
    </row>
    <row r="21" spans="1:10" ht="17.25">
      <c r="A21" s="2"/>
      <c r="B21" s="11">
        <v>5</v>
      </c>
      <c r="C21" s="19" t="s">
        <v>92</v>
      </c>
      <c r="D21" s="2" t="s">
        <v>112</v>
      </c>
      <c r="F21" s="2" t="s">
        <v>109</v>
      </c>
      <c r="G21" s="20">
        <v>21</v>
      </c>
      <c r="H21" s="19" t="s">
        <v>92</v>
      </c>
      <c r="I21" s="2" t="s">
        <v>113</v>
      </c>
      <c r="J21" s="2" t="s">
        <v>127</v>
      </c>
    </row>
    <row r="22" spans="1:10" ht="17.25">
      <c r="A22" s="2"/>
      <c r="B22" s="55">
        <v>6</v>
      </c>
      <c r="C22" s="19" t="s">
        <v>92</v>
      </c>
      <c r="D22" s="2" t="s">
        <v>113</v>
      </c>
      <c r="F22" s="2" t="s">
        <v>109</v>
      </c>
      <c r="G22" s="20">
        <v>22</v>
      </c>
      <c r="H22" s="19" t="s">
        <v>92</v>
      </c>
      <c r="I22" s="50" t="s">
        <v>114</v>
      </c>
      <c r="J22" s="2" t="s">
        <v>127</v>
      </c>
    </row>
    <row r="23" spans="1:10" ht="17.25">
      <c r="A23" s="2"/>
      <c r="B23" s="11">
        <v>7</v>
      </c>
      <c r="C23" s="19" t="s">
        <v>92</v>
      </c>
      <c r="D23" s="50" t="s">
        <v>114</v>
      </c>
      <c r="F23" s="50" t="s">
        <v>109</v>
      </c>
      <c r="G23" s="20">
        <v>23</v>
      </c>
      <c r="H23" s="19" t="s">
        <v>12</v>
      </c>
      <c r="I23" s="2" t="s">
        <v>115</v>
      </c>
      <c r="J23" s="2" t="s">
        <v>127</v>
      </c>
    </row>
    <row r="24" spans="1:10" ht="17.25">
      <c r="A24" s="2"/>
      <c r="B24" s="11">
        <v>8</v>
      </c>
      <c r="C24" s="19" t="s">
        <v>12</v>
      </c>
      <c r="D24" s="2" t="s">
        <v>115</v>
      </c>
      <c r="F24" s="2" t="s">
        <v>109</v>
      </c>
      <c r="G24" s="20">
        <v>24</v>
      </c>
      <c r="H24" s="19" t="s">
        <v>11</v>
      </c>
      <c r="I24" s="2" t="s">
        <v>116</v>
      </c>
      <c r="J24" s="2" t="s">
        <v>127</v>
      </c>
    </row>
    <row r="25" spans="1:10" ht="17.25">
      <c r="A25" s="2"/>
      <c r="B25" s="11">
        <v>9</v>
      </c>
      <c r="C25" s="19" t="s">
        <v>11</v>
      </c>
      <c r="D25" s="2" t="s">
        <v>116</v>
      </c>
      <c r="F25" s="2" t="s">
        <v>109</v>
      </c>
      <c r="G25" s="20">
        <v>25</v>
      </c>
      <c r="H25" s="19" t="s">
        <v>11</v>
      </c>
      <c r="I25" s="2" t="s">
        <v>117</v>
      </c>
      <c r="J25" s="2" t="s">
        <v>127</v>
      </c>
    </row>
    <row r="26" spans="1:10" ht="17.25">
      <c r="A26" s="2"/>
      <c r="B26" s="11">
        <v>10</v>
      </c>
      <c r="C26" s="19" t="s">
        <v>11</v>
      </c>
      <c r="D26" s="2" t="s">
        <v>117</v>
      </c>
      <c r="F26" s="2" t="s">
        <v>109</v>
      </c>
      <c r="G26" s="20">
        <v>26</v>
      </c>
      <c r="H26" s="19" t="s">
        <v>11</v>
      </c>
      <c r="I26" s="2" t="s">
        <v>118</v>
      </c>
      <c r="J26" s="2" t="s">
        <v>127</v>
      </c>
    </row>
    <row r="27" spans="1:10" ht="17.25">
      <c r="A27" s="2"/>
      <c r="B27" s="11">
        <v>11</v>
      </c>
      <c r="C27" s="19" t="s">
        <v>11</v>
      </c>
      <c r="D27" s="2" t="s">
        <v>118</v>
      </c>
      <c r="F27" s="2" t="s">
        <v>109</v>
      </c>
      <c r="G27" s="20">
        <v>27</v>
      </c>
      <c r="H27" s="19" t="s">
        <v>18</v>
      </c>
      <c r="I27" s="2" t="s">
        <v>119</v>
      </c>
      <c r="J27" s="2" t="s">
        <v>127</v>
      </c>
    </row>
    <row r="28" spans="1:10" ht="17.25">
      <c r="A28" s="2"/>
      <c r="B28" s="20">
        <v>12</v>
      </c>
      <c r="C28" s="19" t="s">
        <v>18</v>
      </c>
      <c r="D28" s="2" t="s">
        <v>119</v>
      </c>
      <c r="F28" s="2" t="s">
        <v>109</v>
      </c>
      <c r="G28" s="20">
        <v>28</v>
      </c>
      <c r="H28" s="19" t="s">
        <v>88</v>
      </c>
      <c r="I28" s="2" t="s">
        <v>120</v>
      </c>
      <c r="J28" s="2" t="s">
        <v>127</v>
      </c>
    </row>
    <row r="29" spans="1:10" ht="17.25">
      <c r="A29" s="2"/>
      <c r="B29" s="20">
        <v>13</v>
      </c>
      <c r="C29" s="19" t="s">
        <v>88</v>
      </c>
      <c r="D29" s="2" t="s">
        <v>120</v>
      </c>
      <c r="F29" s="2" t="s">
        <v>109</v>
      </c>
      <c r="G29" s="20">
        <v>29</v>
      </c>
      <c r="H29" s="19" t="s">
        <v>88</v>
      </c>
      <c r="I29" s="2" t="s">
        <v>121</v>
      </c>
      <c r="J29" s="2" t="s">
        <v>127</v>
      </c>
    </row>
    <row r="30" spans="1:10" ht="17.25">
      <c r="A30" s="2"/>
      <c r="B30" s="20">
        <v>14</v>
      </c>
      <c r="C30" s="19" t="s">
        <v>88</v>
      </c>
      <c r="D30" s="2" t="s">
        <v>121</v>
      </c>
      <c r="F30" s="2" t="s">
        <v>109</v>
      </c>
      <c r="G30" s="20">
        <v>30</v>
      </c>
      <c r="H30" s="19" t="s">
        <v>88</v>
      </c>
      <c r="I30" s="50" t="s">
        <v>122</v>
      </c>
      <c r="J30" s="2" t="s">
        <v>127</v>
      </c>
    </row>
    <row r="31" spans="1:10" ht="17.25">
      <c r="A31" s="2"/>
      <c r="B31" s="20">
        <v>15</v>
      </c>
      <c r="C31" s="19" t="s">
        <v>88</v>
      </c>
      <c r="D31" s="50" t="s">
        <v>122</v>
      </c>
      <c r="F31" s="2" t="s">
        <v>109</v>
      </c>
      <c r="G31" s="20">
        <v>31</v>
      </c>
      <c r="H31" s="19" t="s">
        <v>88</v>
      </c>
      <c r="I31" s="2" t="s">
        <v>123</v>
      </c>
      <c r="J31" s="2" t="s">
        <v>127</v>
      </c>
    </row>
    <row r="32" spans="1:10" ht="17.25">
      <c r="A32" s="2"/>
      <c r="B32" s="20">
        <v>16</v>
      </c>
      <c r="C32" s="19" t="s">
        <v>88</v>
      </c>
      <c r="D32" s="2" t="s">
        <v>123</v>
      </c>
      <c r="F32" s="2" t="s">
        <v>109</v>
      </c>
      <c r="G32" s="20">
        <v>32</v>
      </c>
      <c r="H32" s="19" t="s">
        <v>107</v>
      </c>
      <c r="I32" s="2" t="s">
        <v>124</v>
      </c>
      <c r="J32" s="2" t="s">
        <v>125</v>
      </c>
    </row>
    <row r="33" spans="1:9" ht="14.25">
      <c r="A33" s="2"/>
      <c r="B33" s="2"/>
      <c r="C33" s="2"/>
      <c r="D33" s="2"/>
      <c r="E33" s="2"/>
      <c r="F33" s="2"/>
      <c r="G33" s="3"/>
      <c r="H33" s="2"/>
      <c r="I33" s="2"/>
    </row>
    <row r="34" spans="1:9" ht="14.25">
      <c r="A34" s="2"/>
      <c r="B34" s="2"/>
      <c r="C34" s="2"/>
      <c r="D34" s="2"/>
      <c r="E34" s="2"/>
      <c r="F34" s="2"/>
      <c r="G34" s="3"/>
      <c r="H34" s="2"/>
      <c r="I34" s="2"/>
    </row>
    <row r="35" spans="1:9" ht="18.75">
      <c r="A35" s="2"/>
      <c r="B35" s="1">
        <v>10</v>
      </c>
      <c r="C35" s="5" t="s">
        <v>13</v>
      </c>
      <c r="D35" s="2"/>
      <c r="E35" s="2"/>
      <c r="F35" s="2"/>
      <c r="G35" s="3"/>
      <c r="H35" s="2"/>
      <c r="I35" s="2"/>
    </row>
    <row r="36" spans="1:9" ht="18.75">
      <c r="A36" s="2"/>
      <c r="B36" s="21"/>
      <c r="C36" s="5" t="s">
        <v>182</v>
      </c>
      <c r="D36" s="2"/>
      <c r="E36" s="2"/>
      <c r="F36" s="2"/>
      <c r="G36" s="2"/>
      <c r="H36" s="2"/>
      <c r="I36" s="2"/>
    </row>
    <row r="37" spans="1:9" ht="14.25">
      <c r="A37" s="2"/>
      <c r="B37" s="2"/>
      <c r="C37" s="2" t="s">
        <v>93</v>
      </c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3"/>
      <c r="H38" s="2"/>
      <c r="I38" s="2"/>
    </row>
    <row r="39" spans="1:9" ht="14.25">
      <c r="A39" s="2"/>
      <c r="B39" s="2"/>
      <c r="C39" s="2"/>
      <c r="E39" s="2"/>
      <c r="F39" s="2"/>
      <c r="G39" s="3"/>
      <c r="H39" s="2"/>
      <c r="I39" s="2"/>
    </row>
    <row r="40" spans="1:9" ht="14.25">
      <c r="A40" s="2"/>
      <c r="B40" s="2"/>
      <c r="D40" s="59" t="s">
        <v>173</v>
      </c>
      <c r="E40" s="5" t="s">
        <v>174</v>
      </c>
      <c r="F40" s="5"/>
      <c r="G40" s="3"/>
      <c r="H40" s="2"/>
      <c r="I40" s="2"/>
    </row>
    <row r="41" spans="1:9" ht="14.25">
      <c r="A41" s="2"/>
      <c r="B41" s="2"/>
      <c r="C41" s="2"/>
      <c r="D41" s="2"/>
      <c r="E41" s="5" t="s">
        <v>175</v>
      </c>
      <c r="F41" s="5"/>
      <c r="G41" s="3"/>
      <c r="H41" s="2"/>
      <c r="I41" s="2"/>
    </row>
    <row r="42" spans="1:9" ht="14.25">
      <c r="A42" s="2"/>
      <c r="B42" s="2"/>
      <c r="C42" s="2"/>
      <c r="D42" t="s">
        <v>176</v>
      </c>
      <c r="E42" s="2" t="s">
        <v>129</v>
      </c>
      <c r="F42" s="5" t="s">
        <v>177</v>
      </c>
      <c r="G42" s="3"/>
      <c r="H42" s="2"/>
      <c r="I42" s="2"/>
    </row>
    <row r="43" spans="2:9" ht="14.25">
      <c r="B43" s="2"/>
      <c r="C43" s="2"/>
      <c r="D43" s="2"/>
      <c r="E43" s="2"/>
      <c r="F43" s="2"/>
      <c r="H43" s="2"/>
      <c r="I43" s="2"/>
    </row>
    <row r="44" spans="2:6" ht="14.25">
      <c r="B44" s="2"/>
      <c r="C44" s="2"/>
      <c r="D44" s="2"/>
      <c r="E44" s="2"/>
      <c r="F44" s="2"/>
    </row>
    <row r="45" spans="2:6" ht="14.25">
      <c r="B45" s="2"/>
      <c r="C45" s="2"/>
      <c r="D45" s="2"/>
      <c r="E45" s="2"/>
      <c r="F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</sheetData>
  <sheetProtection/>
  <mergeCells count="22">
    <mergeCell ref="G13:H13"/>
    <mergeCell ref="G14:H14"/>
    <mergeCell ref="G9:H9"/>
    <mergeCell ref="G10:H10"/>
    <mergeCell ref="G11:H11"/>
    <mergeCell ref="G12:H12"/>
    <mergeCell ref="B14:C14"/>
    <mergeCell ref="B12:C12"/>
    <mergeCell ref="B13:C13"/>
    <mergeCell ref="E13:F13"/>
    <mergeCell ref="E14:F14"/>
    <mergeCell ref="E12:F12"/>
    <mergeCell ref="B11:C11"/>
    <mergeCell ref="G7:H7"/>
    <mergeCell ref="B8:C8"/>
    <mergeCell ref="B9:C9"/>
    <mergeCell ref="B10:C10"/>
    <mergeCell ref="E7:F7"/>
    <mergeCell ref="E8:F8"/>
    <mergeCell ref="E9:F9"/>
    <mergeCell ref="E10:F10"/>
    <mergeCell ref="E11:F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workbookViewId="0" topLeftCell="A10">
      <selection activeCell="K33" sqref="K33"/>
    </sheetView>
  </sheetViews>
  <sheetFormatPr defaultColWidth="9.00390625" defaultRowHeight="13.5"/>
  <cols>
    <col min="1" max="1" width="8.375" style="33" customWidth="1"/>
    <col min="2" max="2" width="13.50390625" style="33" customWidth="1"/>
    <col min="3" max="3" width="8.375" style="33" customWidth="1"/>
    <col min="4" max="4" width="10.75390625" style="33" customWidth="1"/>
    <col min="5" max="6" width="8.375" style="33" customWidth="1"/>
    <col min="7" max="7" width="11.375" style="33" customWidth="1"/>
    <col min="8" max="8" width="10.75390625" style="33" customWidth="1"/>
    <col min="9" max="9" width="9.625" style="33" customWidth="1"/>
    <col min="10" max="10" width="8.375" style="33" customWidth="1"/>
    <col min="11" max="12" width="7.125" style="33" customWidth="1"/>
    <col min="13" max="16384" width="9.00390625" style="33" customWidth="1"/>
  </cols>
  <sheetData>
    <row r="1" spans="4:7" ht="27" customHeight="1">
      <c r="D1" s="113" t="s">
        <v>32</v>
      </c>
      <c r="E1" s="114"/>
      <c r="F1" s="114"/>
      <c r="G1" s="115"/>
    </row>
    <row r="2" spans="1:3" ht="15" customHeight="1">
      <c r="A2" s="34"/>
      <c r="C2" s="35"/>
    </row>
    <row r="3" spans="1:9" ht="34.5" customHeight="1">
      <c r="A3" s="36" t="s">
        <v>33</v>
      </c>
      <c r="B3" s="37"/>
      <c r="C3" s="116" t="s">
        <v>186</v>
      </c>
      <c r="D3" s="117"/>
      <c r="E3" s="117"/>
      <c r="F3" s="117"/>
      <c r="G3" s="117"/>
      <c r="H3" s="117"/>
      <c r="I3" s="117"/>
    </row>
    <row r="4" spans="1:9" ht="34.5" customHeight="1">
      <c r="A4" s="38" t="s">
        <v>34</v>
      </c>
      <c r="B4" s="39"/>
      <c r="C4" s="39"/>
      <c r="D4" s="38"/>
      <c r="E4" s="39"/>
      <c r="F4" s="39"/>
      <c r="G4" s="39"/>
      <c r="H4" s="40"/>
      <c r="I4" s="39"/>
    </row>
    <row r="5" spans="1:9" ht="34.5" customHeight="1">
      <c r="A5" s="38" t="s">
        <v>35</v>
      </c>
      <c r="B5" s="39"/>
      <c r="C5" s="39"/>
      <c r="D5" s="38"/>
      <c r="E5" s="39"/>
      <c r="F5" s="39"/>
      <c r="G5" s="39"/>
      <c r="H5" s="39"/>
      <c r="I5" s="41"/>
    </row>
    <row r="6" spans="1:9" ht="34.5" customHeight="1">
      <c r="A6" s="38" t="s">
        <v>36</v>
      </c>
      <c r="B6" s="39"/>
      <c r="C6" s="39"/>
      <c r="D6" s="38"/>
      <c r="E6" s="39"/>
      <c r="F6" s="39"/>
      <c r="G6" s="39"/>
      <c r="H6" s="39"/>
      <c r="I6" s="41" t="s">
        <v>37</v>
      </c>
    </row>
    <row r="7" spans="1:9" ht="34.5" customHeight="1">
      <c r="A7" s="58" t="s">
        <v>128</v>
      </c>
      <c r="B7" s="39"/>
      <c r="C7" s="39"/>
      <c r="D7" s="38"/>
      <c r="E7" s="39"/>
      <c r="F7" s="39"/>
      <c r="G7" s="39"/>
      <c r="H7" s="39"/>
      <c r="I7" s="41"/>
    </row>
    <row r="8" ht="27" customHeight="1"/>
    <row r="9" ht="15" customHeight="1"/>
    <row r="10" spans="1:10" ht="27" customHeight="1">
      <c r="A10" s="34" t="s">
        <v>38</v>
      </c>
      <c r="C10" s="42"/>
      <c r="D10" s="42" t="s">
        <v>39</v>
      </c>
      <c r="E10" s="42"/>
      <c r="F10" s="42" t="s">
        <v>40</v>
      </c>
      <c r="G10" s="42"/>
      <c r="H10" s="42" t="s">
        <v>41</v>
      </c>
      <c r="I10" s="42"/>
      <c r="J10" s="42"/>
    </row>
    <row r="11" spans="1:10" ht="30" customHeight="1">
      <c r="A11" s="36" t="s">
        <v>42</v>
      </c>
      <c r="B11" s="37"/>
      <c r="C11" s="37"/>
      <c r="D11" s="64"/>
      <c r="E11" s="64" t="s">
        <v>43</v>
      </c>
      <c r="F11" s="64"/>
      <c r="G11" s="64" t="s">
        <v>43</v>
      </c>
      <c r="H11" s="64">
        <f>D11+F11</f>
        <v>0</v>
      </c>
      <c r="I11" s="64" t="s">
        <v>43</v>
      </c>
      <c r="J11" s="42"/>
    </row>
    <row r="12" spans="1:10" ht="30" customHeight="1">
      <c r="A12" s="38" t="s">
        <v>44</v>
      </c>
      <c r="B12" s="39"/>
      <c r="C12" s="39"/>
      <c r="D12" s="40"/>
      <c r="E12" s="40" t="s">
        <v>45</v>
      </c>
      <c r="F12" s="40"/>
      <c r="G12" s="40" t="s">
        <v>45</v>
      </c>
      <c r="H12" s="40">
        <f>D12+F12</f>
        <v>0</v>
      </c>
      <c r="I12" s="40" t="s">
        <v>45</v>
      </c>
      <c r="J12" s="42"/>
    </row>
    <row r="13" spans="1:10" ht="30" customHeight="1">
      <c r="A13" s="38" t="s">
        <v>46</v>
      </c>
      <c r="B13" s="39"/>
      <c r="C13" s="39"/>
      <c r="D13" s="40"/>
      <c r="E13" s="40" t="s">
        <v>45</v>
      </c>
      <c r="F13" s="40"/>
      <c r="G13" s="40" t="s">
        <v>45</v>
      </c>
      <c r="H13" s="40">
        <f>D13+F13</f>
        <v>0</v>
      </c>
      <c r="I13" s="40" t="s">
        <v>45</v>
      </c>
      <c r="J13" s="42"/>
    </row>
    <row r="14" ht="15" customHeight="1"/>
    <row r="15" ht="27" customHeight="1">
      <c r="A15" s="34" t="s">
        <v>47</v>
      </c>
    </row>
    <row r="16" ht="15" customHeight="1">
      <c r="A16" s="34"/>
    </row>
    <row r="17" spans="1:9" ht="30" customHeight="1">
      <c r="A17" s="36" t="s">
        <v>44</v>
      </c>
      <c r="B17" s="37"/>
      <c r="C17" s="37"/>
      <c r="D17" s="65">
        <v>1000</v>
      </c>
      <c r="E17" s="64" t="s">
        <v>48</v>
      </c>
      <c r="F17" s="64">
        <v>0</v>
      </c>
      <c r="G17" s="64" t="s">
        <v>49</v>
      </c>
      <c r="H17" s="65">
        <f>D17*F17</f>
        <v>0</v>
      </c>
      <c r="I17" s="64" t="s">
        <v>50</v>
      </c>
    </row>
    <row r="18" spans="1:9" ht="30" customHeight="1">
      <c r="A18" s="38" t="s">
        <v>46</v>
      </c>
      <c r="B18" s="39"/>
      <c r="C18" s="39"/>
      <c r="D18" s="66">
        <v>2000</v>
      </c>
      <c r="E18" s="40" t="s">
        <v>48</v>
      </c>
      <c r="F18" s="40">
        <v>0</v>
      </c>
      <c r="G18" s="40" t="s">
        <v>49</v>
      </c>
      <c r="H18" s="66">
        <f>D18*F18</f>
        <v>0</v>
      </c>
      <c r="I18" s="40" t="s">
        <v>51</v>
      </c>
    </row>
    <row r="19" spans="1:9" ht="30" customHeight="1">
      <c r="A19" s="38" t="s">
        <v>99</v>
      </c>
      <c r="B19" s="39"/>
      <c r="C19" s="39"/>
      <c r="D19" s="66">
        <v>3000</v>
      </c>
      <c r="E19" s="40" t="s">
        <v>48</v>
      </c>
      <c r="F19" s="40" t="s">
        <v>194</v>
      </c>
      <c r="G19" s="67" t="s">
        <v>85</v>
      </c>
      <c r="H19" s="66">
        <v>3000</v>
      </c>
      <c r="I19" s="40" t="s">
        <v>52</v>
      </c>
    </row>
    <row r="20" spans="1:9" ht="30" customHeight="1">
      <c r="A20" s="38" t="s">
        <v>54</v>
      </c>
      <c r="B20" s="39"/>
      <c r="C20" s="39"/>
      <c r="D20" s="40">
        <v>800</v>
      </c>
      <c r="E20" s="40" t="s">
        <v>48</v>
      </c>
      <c r="F20" s="40">
        <v>0</v>
      </c>
      <c r="G20" s="40" t="s">
        <v>86</v>
      </c>
      <c r="H20" s="66">
        <f>D20*F20</f>
        <v>0</v>
      </c>
      <c r="I20" s="40" t="s">
        <v>53</v>
      </c>
    </row>
    <row r="21" spans="1:9" ht="27" customHeight="1">
      <c r="A21" s="111" t="s">
        <v>188</v>
      </c>
      <c r="B21" s="111"/>
      <c r="C21" s="39"/>
      <c r="D21" s="40">
        <v>100</v>
      </c>
      <c r="E21" s="40" t="s">
        <v>48</v>
      </c>
      <c r="F21" s="40">
        <v>0</v>
      </c>
      <c r="G21" s="40" t="s">
        <v>86</v>
      </c>
      <c r="H21" s="66">
        <f>F21*100</f>
        <v>0</v>
      </c>
      <c r="I21" s="40" t="s">
        <v>189</v>
      </c>
    </row>
    <row r="22" spans="1:9" ht="27" customHeight="1" thickBot="1">
      <c r="A22" s="43" t="s">
        <v>190</v>
      </c>
      <c r="B22" s="44"/>
      <c r="C22" s="44"/>
      <c r="D22" s="44"/>
      <c r="E22" s="44"/>
      <c r="F22" s="44"/>
      <c r="G22" s="118">
        <f>H17+H18+H19+H20+H21</f>
        <v>3000</v>
      </c>
      <c r="H22" s="118"/>
      <c r="I22" s="45" t="s">
        <v>55</v>
      </c>
    </row>
    <row r="23" ht="27" customHeight="1"/>
    <row r="24" spans="1:8" ht="27" customHeight="1" thickBot="1">
      <c r="A24" s="34" t="s">
        <v>56</v>
      </c>
      <c r="C24" s="118">
        <f>G22</f>
        <v>3000</v>
      </c>
      <c r="D24" s="118"/>
      <c r="E24" s="34" t="s">
        <v>57</v>
      </c>
      <c r="F24" s="46"/>
      <c r="G24" s="47" t="s">
        <v>58</v>
      </c>
      <c r="H24" s="48" t="s">
        <v>59</v>
      </c>
    </row>
    <row r="25" spans="1:7" ht="15" customHeight="1">
      <c r="A25" s="34"/>
      <c r="E25" s="34"/>
      <c r="F25" s="48"/>
      <c r="G25" s="48"/>
    </row>
    <row r="26" spans="1:7" ht="27" customHeight="1">
      <c r="A26" s="36"/>
      <c r="B26" s="36"/>
      <c r="C26" s="34" t="s">
        <v>60</v>
      </c>
      <c r="D26" s="36"/>
      <c r="E26" s="36"/>
      <c r="F26" s="34" t="s">
        <v>61</v>
      </c>
      <c r="G26" s="34"/>
    </row>
    <row r="27" spans="2:9" ht="15" customHeight="1">
      <c r="B27" s="34"/>
      <c r="C27" s="34"/>
      <c r="D27" s="34"/>
      <c r="E27" s="34"/>
      <c r="F27" s="34"/>
      <c r="G27" s="119" t="s">
        <v>191</v>
      </c>
      <c r="H27" s="120"/>
      <c r="I27" s="120"/>
    </row>
    <row r="28" spans="2:9" ht="27" customHeight="1">
      <c r="B28" s="36" t="s">
        <v>62</v>
      </c>
      <c r="C28" s="36"/>
      <c r="D28" s="121"/>
      <c r="E28" s="122"/>
      <c r="F28" s="122"/>
      <c r="G28" s="122"/>
      <c r="H28" s="85" t="s">
        <v>180</v>
      </c>
      <c r="I28" s="85" t="s">
        <v>181</v>
      </c>
    </row>
    <row r="30" spans="1:9" ht="27" customHeight="1">
      <c r="A30" s="110" t="s">
        <v>192</v>
      </c>
      <c r="B30" s="111"/>
      <c r="C30" s="111"/>
      <c r="D30" s="111"/>
      <c r="E30" s="111"/>
      <c r="F30" s="111"/>
      <c r="G30" s="112"/>
      <c r="H30" s="86"/>
      <c r="I30" s="87" t="s">
        <v>193</v>
      </c>
    </row>
  </sheetData>
  <sheetProtection/>
  <mergeCells count="8">
    <mergeCell ref="A30:G30"/>
    <mergeCell ref="A21:B21"/>
    <mergeCell ref="D1:G1"/>
    <mergeCell ref="C3:I3"/>
    <mergeCell ref="G22:H22"/>
    <mergeCell ref="C24:D24"/>
    <mergeCell ref="G27:I27"/>
    <mergeCell ref="D28:G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tabSelected="1" zoomScalePageLayoutView="0" workbookViewId="0" topLeftCell="A1">
      <selection activeCell="E7" sqref="E7"/>
    </sheetView>
  </sheetViews>
  <sheetFormatPr defaultColWidth="9.00390625" defaultRowHeight="13.5"/>
  <cols>
    <col min="1" max="2" width="3.75390625" style="33" customWidth="1"/>
    <col min="3" max="3" width="23.75390625" style="33" customWidth="1"/>
    <col min="4" max="4" width="3.75390625" style="33" customWidth="1"/>
    <col min="5" max="5" width="23.75390625" style="33" customWidth="1"/>
    <col min="6" max="6" width="3.75390625" style="33" customWidth="1"/>
    <col min="7" max="7" width="23.75390625" style="33" customWidth="1"/>
    <col min="8" max="16384" width="9.00390625" style="33" customWidth="1"/>
  </cols>
  <sheetData>
    <row r="1" spans="2:7" ht="37.5" customHeight="1" thickBot="1">
      <c r="B1" s="33" t="s">
        <v>195</v>
      </c>
      <c r="C1" s="88" t="s">
        <v>196</v>
      </c>
      <c r="E1" s="123"/>
      <c r="F1" s="123"/>
      <c r="G1" s="123"/>
    </row>
    <row r="3" spans="2:7" ht="26.25" customHeight="1">
      <c r="B3" s="89"/>
      <c r="C3" s="90" t="s">
        <v>197</v>
      </c>
      <c r="D3" s="90"/>
      <c r="E3" s="90" t="s">
        <v>197</v>
      </c>
      <c r="F3" s="90"/>
      <c r="G3" s="90" t="s">
        <v>197</v>
      </c>
    </row>
    <row r="4" spans="2:7" ht="30" customHeight="1">
      <c r="B4" s="91">
        <v>1</v>
      </c>
      <c r="C4" s="91"/>
      <c r="D4" s="91">
        <v>26</v>
      </c>
      <c r="E4" s="91"/>
      <c r="F4" s="91">
        <v>51</v>
      </c>
      <c r="G4" s="92"/>
    </row>
    <row r="5" spans="2:7" ht="30" customHeight="1">
      <c r="B5" s="91">
        <v>2</v>
      </c>
      <c r="C5" s="91"/>
      <c r="D5" s="91">
        <v>27</v>
      </c>
      <c r="E5" s="91"/>
      <c r="F5" s="91">
        <v>52</v>
      </c>
      <c r="G5" s="92"/>
    </row>
    <row r="6" spans="2:7" ht="30" customHeight="1">
      <c r="B6" s="91">
        <v>3</v>
      </c>
      <c r="C6" s="91"/>
      <c r="D6" s="91">
        <v>28</v>
      </c>
      <c r="E6" s="91"/>
      <c r="F6" s="91">
        <v>53</v>
      </c>
      <c r="G6" s="92"/>
    </row>
    <row r="7" spans="2:7" ht="30" customHeight="1">
      <c r="B7" s="91">
        <v>4</v>
      </c>
      <c r="C7" s="91"/>
      <c r="D7" s="91">
        <v>29</v>
      </c>
      <c r="E7" s="91"/>
      <c r="F7" s="91">
        <v>54</v>
      </c>
      <c r="G7" s="92"/>
    </row>
    <row r="8" spans="2:7" ht="30" customHeight="1">
      <c r="B8" s="91">
        <v>5</v>
      </c>
      <c r="C8" s="91"/>
      <c r="D8" s="91">
        <v>30</v>
      </c>
      <c r="E8" s="91"/>
      <c r="F8" s="91">
        <v>55</v>
      </c>
      <c r="G8" s="92"/>
    </row>
    <row r="9" spans="2:7" ht="30" customHeight="1">
      <c r="B9" s="91">
        <v>6</v>
      </c>
      <c r="C9" s="91"/>
      <c r="D9" s="91">
        <v>31</v>
      </c>
      <c r="E9" s="91"/>
      <c r="F9" s="91">
        <v>56</v>
      </c>
      <c r="G9" s="92"/>
    </row>
    <row r="10" spans="2:7" ht="30" customHeight="1">
      <c r="B10" s="91">
        <v>7</v>
      </c>
      <c r="C10" s="91"/>
      <c r="D10" s="91">
        <v>32</v>
      </c>
      <c r="E10" s="91"/>
      <c r="F10" s="91">
        <v>57</v>
      </c>
      <c r="G10" s="92"/>
    </row>
    <row r="11" spans="2:7" ht="30" customHeight="1">
      <c r="B11" s="91">
        <v>8</v>
      </c>
      <c r="C11" s="91"/>
      <c r="D11" s="91">
        <v>33</v>
      </c>
      <c r="E11" s="91"/>
      <c r="F11" s="91">
        <v>58</v>
      </c>
      <c r="G11" s="92"/>
    </row>
    <row r="12" spans="2:7" ht="30" customHeight="1">
      <c r="B12" s="91">
        <v>9</v>
      </c>
      <c r="C12" s="91"/>
      <c r="D12" s="91">
        <v>34</v>
      </c>
      <c r="E12" s="91"/>
      <c r="F12" s="91">
        <v>59</v>
      </c>
      <c r="G12" s="92"/>
    </row>
    <row r="13" spans="2:7" ht="30" customHeight="1">
      <c r="B13" s="91">
        <v>10</v>
      </c>
      <c r="C13" s="91"/>
      <c r="D13" s="91">
        <v>35</v>
      </c>
      <c r="E13" s="91"/>
      <c r="F13" s="91">
        <v>60</v>
      </c>
      <c r="G13" s="92"/>
    </row>
    <row r="14" spans="2:7" ht="30" customHeight="1">
      <c r="B14" s="91">
        <v>11</v>
      </c>
      <c r="C14" s="91"/>
      <c r="D14" s="91">
        <v>36</v>
      </c>
      <c r="E14" s="91"/>
      <c r="F14" s="91">
        <v>61</v>
      </c>
      <c r="G14" s="92"/>
    </row>
    <row r="15" spans="2:7" ht="30" customHeight="1">
      <c r="B15" s="91">
        <v>12</v>
      </c>
      <c r="C15" s="91"/>
      <c r="D15" s="91">
        <v>37</v>
      </c>
      <c r="E15" s="91"/>
      <c r="F15" s="91">
        <v>62</v>
      </c>
      <c r="G15" s="92"/>
    </row>
    <row r="16" spans="2:7" ht="30" customHeight="1">
      <c r="B16" s="91">
        <v>13</v>
      </c>
      <c r="C16" s="91"/>
      <c r="D16" s="91">
        <v>38</v>
      </c>
      <c r="E16" s="91"/>
      <c r="F16" s="91">
        <v>63</v>
      </c>
      <c r="G16" s="92"/>
    </row>
    <row r="17" spans="2:7" ht="30" customHeight="1">
      <c r="B17" s="91">
        <v>14</v>
      </c>
      <c r="C17" s="91"/>
      <c r="D17" s="91">
        <v>39</v>
      </c>
      <c r="E17" s="91"/>
      <c r="F17" s="91">
        <v>64</v>
      </c>
      <c r="G17" s="92"/>
    </row>
    <row r="18" spans="2:7" ht="30" customHeight="1">
      <c r="B18" s="91">
        <v>15</v>
      </c>
      <c r="C18" s="91"/>
      <c r="D18" s="91">
        <v>40</v>
      </c>
      <c r="E18" s="91"/>
      <c r="F18" s="91">
        <v>65</v>
      </c>
      <c r="G18" s="92"/>
    </row>
    <row r="19" spans="2:7" ht="30" customHeight="1">
      <c r="B19" s="91">
        <v>16</v>
      </c>
      <c r="C19" s="91"/>
      <c r="D19" s="91">
        <v>41</v>
      </c>
      <c r="E19" s="91"/>
      <c r="F19" s="91">
        <v>66</v>
      </c>
      <c r="G19" s="92"/>
    </row>
    <row r="20" spans="2:7" ht="30" customHeight="1">
      <c r="B20" s="91">
        <v>17</v>
      </c>
      <c r="C20" s="91"/>
      <c r="D20" s="91">
        <v>42</v>
      </c>
      <c r="E20" s="91"/>
      <c r="F20" s="91">
        <v>67</v>
      </c>
      <c r="G20" s="92"/>
    </row>
    <row r="21" spans="2:7" ht="30" customHeight="1">
      <c r="B21" s="91">
        <v>18</v>
      </c>
      <c r="C21" s="91"/>
      <c r="D21" s="91">
        <v>43</v>
      </c>
      <c r="E21" s="91"/>
      <c r="F21" s="91">
        <v>68</v>
      </c>
      <c r="G21" s="92"/>
    </row>
    <row r="22" spans="2:7" ht="30" customHeight="1">
      <c r="B22" s="91">
        <v>19</v>
      </c>
      <c r="C22" s="91"/>
      <c r="D22" s="91">
        <v>44</v>
      </c>
      <c r="E22" s="91"/>
      <c r="F22" s="91">
        <v>69</v>
      </c>
      <c r="G22" s="92"/>
    </row>
    <row r="23" spans="2:7" ht="30" customHeight="1">
      <c r="B23" s="91">
        <v>20</v>
      </c>
      <c r="C23" s="91"/>
      <c r="D23" s="91">
        <v>45</v>
      </c>
      <c r="E23" s="91"/>
      <c r="F23" s="91">
        <v>70</v>
      </c>
      <c r="G23" s="92"/>
    </row>
    <row r="24" spans="2:7" ht="30" customHeight="1">
      <c r="B24" s="91">
        <v>21</v>
      </c>
      <c r="C24" s="91"/>
      <c r="D24" s="91">
        <v>46</v>
      </c>
      <c r="E24" s="91"/>
      <c r="F24" s="91">
        <v>71</v>
      </c>
      <c r="G24" s="92"/>
    </row>
    <row r="25" spans="2:7" ht="30" customHeight="1">
      <c r="B25" s="91">
        <v>22</v>
      </c>
      <c r="C25" s="91"/>
      <c r="D25" s="91">
        <v>47</v>
      </c>
      <c r="E25" s="91"/>
      <c r="F25" s="91">
        <v>72</v>
      </c>
      <c r="G25" s="92"/>
    </row>
    <row r="26" spans="2:7" ht="30" customHeight="1">
      <c r="B26" s="91">
        <v>23</v>
      </c>
      <c r="C26" s="91"/>
      <c r="D26" s="91">
        <v>48</v>
      </c>
      <c r="E26" s="91"/>
      <c r="F26" s="91">
        <v>73</v>
      </c>
      <c r="G26" s="92"/>
    </row>
    <row r="27" spans="2:7" ht="30" customHeight="1">
      <c r="B27" s="91">
        <v>24</v>
      </c>
      <c r="C27" s="91"/>
      <c r="D27" s="91">
        <v>49</v>
      </c>
      <c r="E27" s="91"/>
      <c r="F27" s="91">
        <v>74</v>
      </c>
      <c r="G27" s="92"/>
    </row>
    <row r="28" spans="2:7" ht="30" customHeight="1">
      <c r="B28" s="91">
        <v>25</v>
      </c>
      <c r="C28" s="91"/>
      <c r="D28" s="91">
        <v>50</v>
      </c>
      <c r="E28" s="91"/>
      <c r="F28" s="91">
        <v>75</v>
      </c>
      <c r="G28" s="92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Q17" sqref="Q17"/>
    </sheetView>
  </sheetViews>
  <sheetFormatPr defaultColWidth="5.125" defaultRowHeight="13.5"/>
  <cols>
    <col min="1" max="1" width="3.125" style="0" customWidth="1"/>
    <col min="2" max="2" width="13.875" style="0" bestFit="1" customWidth="1"/>
    <col min="3" max="3" width="5.375" style="60" bestFit="1" customWidth="1"/>
    <col min="4" max="4" width="11.25390625" style="0" customWidth="1"/>
    <col min="5" max="5" width="6.125" style="0" bestFit="1" customWidth="1"/>
    <col min="6" max="6" width="3.25390625" style="0" bestFit="1" customWidth="1"/>
    <col min="7" max="7" width="5.375" style="61" hidden="1" customWidth="1"/>
    <col min="8" max="8" width="6.00390625" style="62" bestFit="1" customWidth="1"/>
    <col min="9" max="9" width="1.25" style="0" customWidth="1"/>
    <col min="10" max="10" width="3.25390625" style="0" customWidth="1"/>
    <col min="11" max="11" width="13.875" style="0" bestFit="1" customWidth="1"/>
    <col min="12" max="12" width="5.375" style="0" bestFit="1" customWidth="1"/>
    <col min="13" max="13" width="11.00390625" style="0" customWidth="1"/>
    <col min="14" max="14" width="6.125" style="0" bestFit="1" customWidth="1"/>
    <col min="15" max="15" width="3.375" style="0" bestFit="1" customWidth="1"/>
    <col min="16" max="16" width="5.375" style="0" hidden="1" customWidth="1"/>
    <col min="17" max="17" width="6.00390625" style="0" bestFit="1" customWidth="1"/>
  </cols>
  <sheetData>
    <row r="1" ht="24.75" customHeight="1">
      <c r="A1" s="68" t="s">
        <v>187</v>
      </c>
    </row>
    <row r="2" spans="1:17" s="73" customFormat="1" ht="12.75">
      <c r="A2" s="69" t="s">
        <v>153</v>
      </c>
      <c r="B2" s="70" t="s">
        <v>131</v>
      </c>
      <c r="C2" s="70" t="s">
        <v>132</v>
      </c>
      <c r="D2" s="70" t="s">
        <v>133</v>
      </c>
      <c r="E2" s="70"/>
      <c r="F2" s="70" t="s">
        <v>134</v>
      </c>
      <c r="G2" s="71"/>
      <c r="H2" s="72" t="s">
        <v>135</v>
      </c>
      <c r="J2" s="69" t="s">
        <v>154</v>
      </c>
      <c r="K2" s="70" t="s">
        <v>131</v>
      </c>
      <c r="L2" s="70" t="s">
        <v>132</v>
      </c>
      <c r="M2" s="70" t="s">
        <v>133</v>
      </c>
      <c r="N2" s="70"/>
      <c r="O2" s="70" t="s">
        <v>134</v>
      </c>
      <c r="P2" s="71"/>
      <c r="Q2" s="72" t="s">
        <v>135</v>
      </c>
    </row>
    <row r="3" spans="1:17" s="73" customFormat="1" ht="12.75">
      <c r="A3" s="69"/>
      <c r="B3" s="69" t="s">
        <v>136</v>
      </c>
      <c r="C3" s="74" t="s">
        <v>137</v>
      </c>
      <c r="D3" s="69" t="s">
        <v>155</v>
      </c>
      <c r="E3" s="69" t="s">
        <v>125</v>
      </c>
      <c r="F3" s="69">
        <v>1</v>
      </c>
      <c r="G3" s="75">
        <v>0.0020833333333333333</v>
      </c>
      <c r="H3" s="76">
        <v>0.3541666666666667</v>
      </c>
      <c r="J3" s="69"/>
      <c r="K3" s="69" t="s">
        <v>144</v>
      </c>
      <c r="L3" s="74" t="s">
        <v>146</v>
      </c>
      <c r="M3" s="69" t="s">
        <v>156</v>
      </c>
      <c r="N3" s="69" t="s">
        <v>127</v>
      </c>
      <c r="O3" s="69">
        <v>1</v>
      </c>
      <c r="P3" s="77">
        <v>0.0008101851851851852</v>
      </c>
      <c r="Q3" s="78">
        <f>H65+F65*G65</f>
        <v>0.6627893518518521</v>
      </c>
    </row>
    <row r="4" spans="1:17" s="73" customFormat="1" ht="12.75">
      <c r="A4" s="69"/>
      <c r="B4" s="69" t="s">
        <v>138</v>
      </c>
      <c r="C4" s="74" t="s">
        <v>137</v>
      </c>
      <c r="D4" s="69" t="s">
        <v>155</v>
      </c>
      <c r="E4" s="69" t="s">
        <v>125</v>
      </c>
      <c r="F4" s="69">
        <v>1</v>
      </c>
      <c r="G4" s="75">
        <v>0.001967592592592593</v>
      </c>
      <c r="H4" s="78">
        <f>H3+F3*G3</f>
        <v>0.35625</v>
      </c>
      <c r="J4" s="69"/>
      <c r="K4" s="69" t="s">
        <v>141</v>
      </c>
      <c r="L4" s="74" t="s">
        <v>146</v>
      </c>
      <c r="M4" s="69" t="s">
        <v>156</v>
      </c>
      <c r="N4" s="69" t="s">
        <v>127</v>
      </c>
      <c r="O4" s="69">
        <v>1</v>
      </c>
      <c r="P4" s="77">
        <v>0.0008101851851851852</v>
      </c>
      <c r="Q4" s="78">
        <f aca="true" t="shared" si="0" ref="Q4:Q64">Q3+O3*P3</f>
        <v>0.6635995370370372</v>
      </c>
    </row>
    <row r="5" spans="1:17" s="73" customFormat="1" ht="12.75">
      <c r="A5" s="69"/>
      <c r="B5" s="69" t="s">
        <v>139</v>
      </c>
      <c r="C5" s="74" t="s">
        <v>137</v>
      </c>
      <c r="D5" s="69" t="s">
        <v>155</v>
      </c>
      <c r="E5" s="69" t="s">
        <v>125</v>
      </c>
      <c r="F5" s="69">
        <v>2</v>
      </c>
      <c r="G5" s="75">
        <v>0.0020833333333333333</v>
      </c>
      <c r="H5" s="78">
        <f aca="true" t="shared" si="1" ref="H5:H65">H4+F4*G4</f>
        <v>0.3582175925925926</v>
      </c>
      <c r="J5" s="69"/>
      <c r="K5" s="69" t="s">
        <v>142</v>
      </c>
      <c r="L5" s="74" t="s">
        <v>146</v>
      </c>
      <c r="M5" s="69" t="s">
        <v>156</v>
      </c>
      <c r="N5" s="69" t="s">
        <v>127</v>
      </c>
      <c r="O5" s="69">
        <v>1</v>
      </c>
      <c r="P5" s="77">
        <v>0.0020833333333333333</v>
      </c>
      <c r="Q5" s="78">
        <f t="shared" si="0"/>
        <v>0.6644097222222224</v>
      </c>
    </row>
    <row r="6" spans="1:17" s="73" customFormat="1" ht="12.75">
      <c r="A6" s="69"/>
      <c r="B6" s="69" t="s">
        <v>140</v>
      </c>
      <c r="C6" s="74" t="s">
        <v>137</v>
      </c>
      <c r="D6" s="69" t="s">
        <v>155</v>
      </c>
      <c r="E6" s="69" t="s">
        <v>125</v>
      </c>
      <c r="F6" s="69">
        <v>1</v>
      </c>
      <c r="G6" s="75">
        <v>0.0020833333333333333</v>
      </c>
      <c r="H6" s="78">
        <f t="shared" si="1"/>
        <v>0.36238425925925927</v>
      </c>
      <c r="J6" s="69"/>
      <c r="K6" s="69" t="s">
        <v>141</v>
      </c>
      <c r="L6" s="74" t="s">
        <v>137</v>
      </c>
      <c r="M6" s="69" t="s">
        <v>157</v>
      </c>
      <c r="N6" s="69" t="s">
        <v>127</v>
      </c>
      <c r="O6" s="69">
        <v>1</v>
      </c>
      <c r="P6" s="77">
        <v>0.002025462962962963</v>
      </c>
      <c r="Q6" s="78">
        <f t="shared" si="0"/>
        <v>0.6664930555555557</v>
      </c>
    </row>
    <row r="7" spans="1:17" s="73" customFormat="1" ht="12.75">
      <c r="A7" s="69"/>
      <c r="B7" s="69" t="s">
        <v>141</v>
      </c>
      <c r="C7" s="74" t="s">
        <v>137</v>
      </c>
      <c r="D7" s="69" t="s">
        <v>155</v>
      </c>
      <c r="E7" s="69" t="s">
        <v>125</v>
      </c>
      <c r="F7" s="69">
        <v>2</v>
      </c>
      <c r="G7" s="75">
        <v>0.002314814814814815</v>
      </c>
      <c r="H7" s="78">
        <f t="shared" si="1"/>
        <v>0.3644675925925926</v>
      </c>
      <c r="J7" s="69"/>
      <c r="K7" s="69" t="s">
        <v>142</v>
      </c>
      <c r="L7" s="74" t="s">
        <v>137</v>
      </c>
      <c r="M7" s="69" t="s">
        <v>157</v>
      </c>
      <c r="N7" s="69" t="s">
        <v>127</v>
      </c>
      <c r="O7" s="69">
        <v>1</v>
      </c>
      <c r="P7" s="77">
        <v>0.0019097222222222222</v>
      </c>
      <c r="Q7" s="78">
        <f t="shared" si="0"/>
        <v>0.6685185185185186</v>
      </c>
    </row>
    <row r="8" spans="1:17" s="73" customFormat="1" ht="12.75">
      <c r="A8" s="69"/>
      <c r="B8" s="69" t="s">
        <v>142</v>
      </c>
      <c r="C8" s="74" t="s">
        <v>137</v>
      </c>
      <c r="D8" s="69" t="s">
        <v>155</v>
      </c>
      <c r="E8" s="69" t="s">
        <v>125</v>
      </c>
      <c r="F8" s="69">
        <v>2</v>
      </c>
      <c r="G8" s="75">
        <v>0.002314814814814815</v>
      </c>
      <c r="H8" s="78">
        <f t="shared" si="1"/>
        <v>0.36909722222222224</v>
      </c>
      <c r="J8" s="69"/>
      <c r="K8" s="69" t="s">
        <v>139</v>
      </c>
      <c r="L8" s="74" t="s">
        <v>137</v>
      </c>
      <c r="M8" s="69" t="s">
        <v>157</v>
      </c>
      <c r="N8" s="69" t="s">
        <v>127</v>
      </c>
      <c r="O8" s="69">
        <v>1</v>
      </c>
      <c r="P8" s="77">
        <v>0.0019097222222222222</v>
      </c>
      <c r="Q8" s="78">
        <f t="shared" si="0"/>
        <v>0.6704282407407408</v>
      </c>
    </row>
    <row r="9" spans="1:17" s="73" customFormat="1" ht="12.75">
      <c r="A9" s="69"/>
      <c r="B9" s="69" t="s">
        <v>143</v>
      </c>
      <c r="C9" s="74" t="s">
        <v>137</v>
      </c>
      <c r="D9" s="69" t="s">
        <v>155</v>
      </c>
      <c r="E9" s="69" t="s">
        <v>125</v>
      </c>
      <c r="F9" s="69">
        <v>2</v>
      </c>
      <c r="G9" s="77">
        <v>0.0026041666666666665</v>
      </c>
      <c r="H9" s="78">
        <f t="shared" si="1"/>
        <v>0.3737268518518519</v>
      </c>
      <c r="J9" s="69"/>
      <c r="K9" s="69" t="s">
        <v>140</v>
      </c>
      <c r="L9" s="74" t="s">
        <v>137</v>
      </c>
      <c r="M9" s="69" t="s">
        <v>157</v>
      </c>
      <c r="N9" s="69" t="s">
        <v>127</v>
      </c>
      <c r="O9" s="69">
        <v>1</v>
      </c>
      <c r="P9" s="77">
        <v>0.0018518518518518517</v>
      </c>
      <c r="Q9" s="78">
        <f t="shared" si="0"/>
        <v>0.672337962962963</v>
      </c>
    </row>
    <row r="10" spans="1:17" s="73" customFormat="1" ht="12.75">
      <c r="A10" s="69"/>
      <c r="B10" s="69" t="s">
        <v>144</v>
      </c>
      <c r="C10" s="74" t="s">
        <v>137</v>
      </c>
      <c r="D10" s="69" t="s">
        <v>155</v>
      </c>
      <c r="E10" s="69" t="s">
        <v>125</v>
      </c>
      <c r="F10" s="69">
        <v>1</v>
      </c>
      <c r="G10" s="77">
        <v>0.0026041666666666665</v>
      </c>
      <c r="H10" s="78">
        <f t="shared" si="1"/>
        <v>0.3789351851851852</v>
      </c>
      <c r="J10" s="69"/>
      <c r="K10" s="69" t="s">
        <v>136</v>
      </c>
      <c r="L10" s="74" t="s">
        <v>137</v>
      </c>
      <c r="M10" s="69" t="s">
        <v>157</v>
      </c>
      <c r="N10" s="69" t="s">
        <v>127</v>
      </c>
      <c r="O10" s="69">
        <v>1</v>
      </c>
      <c r="P10" s="77">
        <v>0.0017939814814814815</v>
      </c>
      <c r="Q10" s="78">
        <f t="shared" si="0"/>
        <v>0.6741898148148149</v>
      </c>
    </row>
    <row r="11" spans="1:17" s="73" customFormat="1" ht="12.75">
      <c r="A11" s="69"/>
      <c r="B11" s="69" t="s">
        <v>158</v>
      </c>
      <c r="C11" s="74" t="s">
        <v>145</v>
      </c>
      <c r="D11" s="69" t="s">
        <v>159</v>
      </c>
      <c r="E11" s="69" t="s">
        <v>109</v>
      </c>
      <c r="F11" s="69">
        <v>3</v>
      </c>
      <c r="G11" s="77">
        <v>0.004513888888888889</v>
      </c>
      <c r="H11" s="78">
        <f t="shared" si="1"/>
        <v>0.3815393518518519</v>
      </c>
      <c r="J11" s="69"/>
      <c r="K11" s="69" t="s">
        <v>138</v>
      </c>
      <c r="L11" s="74" t="s">
        <v>137</v>
      </c>
      <c r="M11" s="69" t="s">
        <v>160</v>
      </c>
      <c r="N11" s="69" t="s">
        <v>127</v>
      </c>
      <c r="O11" s="69">
        <v>1</v>
      </c>
      <c r="P11" s="77">
        <v>0.0017939814814814815</v>
      </c>
      <c r="Q11" s="78">
        <f t="shared" si="0"/>
        <v>0.6759837962962963</v>
      </c>
    </row>
    <row r="12" spans="1:17" s="73" customFormat="1" ht="12.75">
      <c r="A12" s="69"/>
      <c r="B12" s="69" t="s">
        <v>161</v>
      </c>
      <c r="C12" s="74" t="s">
        <v>145</v>
      </c>
      <c r="D12" s="69" t="s">
        <v>162</v>
      </c>
      <c r="E12" s="69" t="s">
        <v>109</v>
      </c>
      <c r="F12" s="69">
        <v>2</v>
      </c>
      <c r="G12" s="77">
        <v>0.003935185185185186</v>
      </c>
      <c r="H12" s="78">
        <f t="shared" si="1"/>
        <v>0.39508101851851857</v>
      </c>
      <c r="J12" s="69"/>
      <c r="K12" s="69" t="s">
        <v>139</v>
      </c>
      <c r="L12" s="74" t="s">
        <v>137</v>
      </c>
      <c r="M12" s="69" t="s">
        <v>163</v>
      </c>
      <c r="N12" s="69" t="s">
        <v>127</v>
      </c>
      <c r="O12" s="69">
        <v>1</v>
      </c>
      <c r="P12" s="77">
        <v>0.002025462962962963</v>
      </c>
      <c r="Q12" s="78">
        <f t="shared" si="0"/>
        <v>0.6777777777777778</v>
      </c>
    </row>
    <row r="13" spans="1:17" s="73" customFormat="1" ht="12.75">
      <c r="A13" s="69"/>
      <c r="B13" s="69" t="s">
        <v>164</v>
      </c>
      <c r="C13" s="74" t="s">
        <v>145</v>
      </c>
      <c r="D13" s="69" t="s">
        <v>160</v>
      </c>
      <c r="E13" s="69" t="s">
        <v>109</v>
      </c>
      <c r="F13" s="69">
        <v>3</v>
      </c>
      <c r="G13" s="77">
        <v>0.0038194444444444443</v>
      </c>
      <c r="H13" s="78">
        <f t="shared" si="1"/>
        <v>0.40295138888888893</v>
      </c>
      <c r="J13" s="69"/>
      <c r="K13" s="69" t="s">
        <v>140</v>
      </c>
      <c r="L13" s="74" t="s">
        <v>137</v>
      </c>
      <c r="M13" s="69" t="s">
        <v>163</v>
      </c>
      <c r="N13" s="69" t="s">
        <v>127</v>
      </c>
      <c r="O13" s="69">
        <v>1</v>
      </c>
      <c r="P13" s="77">
        <v>0.001967592592592593</v>
      </c>
      <c r="Q13" s="78">
        <f t="shared" si="0"/>
        <v>0.6798032407407407</v>
      </c>
    </row>
    <row r="14" spans="1:17" s="73" customFormat="1" ht="12.75">
      <c r="A14" s="69"/>
      <c r="B14" s="69" t="s">
        <v>161</v>
      </c>
      <c r="C14" s="74" t="s">
        <v>145</v>
      </c>
      <c r="D14" s="69" t="s">
        <v>160</v>
      </c>
      <c r="E14" s="69" t="s">
        <v>109</v>
      </c>
      <c r="F14" s="69">
        <v>4</v>
      </c>
      <c r="G14" s="77">
        <v>0.003645833333333333</v>
      </c>
      <c r="H14" s="78">
        <f t="shared" si="1"/>
        <v>0.4144097222222223</v>
      </c>
      <c r="J14" s="69"/>
      <c r="K14" s="69" t="s">
        <v>136</v>
      </c>
      <c r="L14" s="74" t="s">
        <v>137</v>
      </c>
      <c r="M14" s="69" t="s">
        <v>163</v>
      </c>
      <c r="N14" s="69" t="s">
        <v>127</v>
      </c>
      <c r="O14" s="69">
        <v>1</v>
      </c>
      <c r="P14" s="77">
        <v>0.001967592592592593</v>
      </c>
      <c r="Q14" s="78">
        <f t="shared" si="0"/>
        <v>0.6817708333333333</v>
      </c>
    </row>
    <row r="15" spans="1:17" s="73" customFormat="1" ht="12.75">
      <c r="A15" s="69"/>
      <c r="B15" s="69" t="s">
        <v>164</v>
      </c>
      <c r="C15" s="74" t="s">
        <v>146</v>
      </c>
      <c r="D15" s="69" t="s">
        <v>160</v>
      </c>
      <c r="E15" s="69" t="s">
        <v>109</v>
      </c>
      <c r="F15" s="69">
        <v>12</v>
      </c>
      <c r="G15" s="77">
        <v>0.0006944444444444445</v>
      </c>
      <c r="H15" s="78">
        <f t="shared" si="1"/>
        <v>0.4289930555555556</v>
      </c>
      <c r="J15" s="69"/>
      <c r="K15" s="69" t="s">
        <v>138</v>
      </c>
      <c r="L15" s="74" t="s">
        <v>137</v>
      </c>
      <c r="M15" s="69" t="s">
        <v>163</v>
      </c>
      <c r="N15" s="69" t="s">
        <v>127</v>
      </c>
      <c r="O15" s="69">
        <v>1</v>
      </c>
      <c r="P15" s="77">
        <v>0.0019097222222222222</v>
      </c>
      <c r="Q15" s="78">
        <f t="shared" si="0"/>
        <v>0.6837384259259259</v>
      </c>
    </row>
    <row r="16" spans="1:17" s="73" customFormat="1" ht="12.75">
      <c r="A16" s="69"/>
      <c r="B16" s="69" t="s">
        <v>161</v>
      </c>
      <c r="C16" s="74" t="s">
        <v>146</v>
      </c>
      <c r="D16" s="69" t="s">
        <v>160</v>
      </c>
      <c r="E16" s="69" t="s">
        <v>109</v>
      </c>
      <c r="F16" s="69">
        <v>16</v>
      </c>
      <c r="G16" s="77">
        <v>0.000636574074074074</v>
      </c>
      <c r="H16" s="78">
        <f t="shared" si="1"/>
        <v>0.437326388888889</v>
      </c>
      <c r="J16" s="69"/>
      <c r="K16" s="69" t="s">
        <v>139</v>
      </c>
      <c r="L16" s="74" t="s">
        <v>137</v>
      </c>
      <c r="M16" s="69" t="s">
        <v>165</v>
      </c>
      <c r="N16" s="69" t="s">
        <v>127</v>
      </c>
      <c r="O16" s="69">
        <v>1</v>
      </c>
      <c r="P16" s="77">
        <v>0.0022569444444444447</v>
      </c>
      <c r="Q16" s="78">
        <f t="shared" si="0"/>
        <v>0.6856481481481481</v>
      </c>
    </row>
    <row r="17" spans="1:17" s="73" customFormat="1" ht="12.75">
      <c r="A17" s="69"/>
      <c r="B17" s="69" t="s">
        <v>164</v>
      </c>
      <c r="C17" s="74" t="s">
        <v>146</v>
      </c>
      <c r="D17" s="69" t="s">
        <v>163</v>
      </c>
      <c r="E17" s="69" t="s">
        <v>109</v>
      </c>
      <c r="F17" s="69">
        <v>4</v>
      </c>
      <c r="G17" s="77">
        <v>0.0007523148148148147</v>
      </c>
      <c r="H17" s="78">
        <f t="shared" si="1"/>
        <v>0.44751157407407416</v>
      </c>
      <c r="J17" s="69"/>
      <c r="K17" s="69" t="s">
        <v>140</v>
      </c>
      <c r="L17" s="74" t="s">
        <v>137</v>
      </c>
      <c r="M17" s="69" t="s">
        <v>165</v>
      </c>
      <c r="N17" s="69" t="s">
        <v>127</v>
      </c>
      <c r="O17" s="69">
        <v>1</v>
      </c>
      <c r="P17" s="77">
        <v>0.0022569444444444447</v>
      </c>
      <c r="Q17" s="78">
        <f t="shared" si="0"/>
        <v>0.6879050925925926</v>
      </c>
    </row>
    <row r="18" spans="1:17" s="73" customFormat="1" ht="12.75">
      <c r="A18" s="69"/>
      <c r="B18" s="69" t="s">
        <v>161</v>
      </c>
      <c r="C18" s="74" t="s">
        <v>146</v>
      </c>
      <c r="D18" s="69" t="s">
        <v>163</v>
      </c>
      <c r="E18" s="69" t="s">
        <v>109</v>
      </c>
      <c r="F18" s="69">
        <v>5</v>
      </c>
      <c r="G18" s="77">
        <v>0.0006944444444444445</v>
      </c>
      <c r="H18" s="78">
        <f t="shared" si="1"/>
        <v>0.4505208333333334</v>
      </c>
      <c r="J18" s="69"/>
      <c r="K18" s="69" t="s">
        <v>136</v>
      </c>
      <c r="L18" s="74" t="s">
        <v>137</v>
      </c>
      <c r="M18" s="69" t="s">
        <v>165</v>
      </c>
      <c r="N18" s="69" t="s">
        <v>127</v>
      </c>
      <c r="O18" s="69">
        <v>1</v>
      </c>
      <c r="P18" s="77">
        <v>0.0021412037037037038</v>
      </c>
      <c r="Q18" s="78">
        <f t="shared" si="0"/>
        <v>0.690162037037037</v>
      </c>
    </row>
    <row r="19" spans="1:17" s="73" customFormat="1" ht="12.75">
      <c r="A19" s="69"/>
      <c r="B19" s="69" t="s">
        <v>164</v>
      </c>
      <c r="C19" s="74" t="s">
        <v>146</v>
      </c>
      <c r="D19" s="69" t="s">
        <v>165</v>
      </c>
      <c r="E19" s="69" t="s">
        <v>109</v>
      </c>
      <c r="F19" s="69">
        <v>6</v>
      </c>
      <c r="G19" s="77">
        <v>0.0008101851851851852</v>
      </c>
      <c r="H19" s="78">
        <f t="shared" si="1"/>
        <v>0.45399305555555564</v>
      </c>
      <c r="J19" s="69"/>
      <c r="K19" s="69" t="s">
        <v>138</v>
      </c>
      <c r="L19" s="74" t="s">
        <v>137</v>
      </c>
      <c r="M19" s="69" t="s">
        <v>165</v>
      </c>
      <c r="N19" s="69" t="s">
        <v>127</v>
      </c>
      <c r="O19" s="69">
        <v>1</v>
      </c>
      <c r="P19" s="77">
        <v>0.0021412037037037038</v>
      </c>
      <c r="Q19" s="78">
        <f t="shared" si="0"/>
        <v>0.6923032407407408</v>
      </c>
    </row>
    <row r="20" spans="1:17" s="73" customFormat="1" ht="12.75">
      <c r="A20" s="69"/>
      <c r="B20" s="69" t="s">
        <v>161</v>
      </c>
      <c r="C20" s="74" t="s">
        <v>146</v>
      </c>
      <c r="D20" s="69" t="s">
        <v>165</v>
      </c>
      <c r="E20" s="69" t="s">
        <v>109</v>
      </c>
      <c r="F20" s="69">
        <v>5</v>
      </c>
      <c r="G20" s="77">
        <v>0.0007523148148148147</v>
      </c>
      <c r="H20" s="78">
        <f t="shared" si="1"/>
        <v>0.45885416666666673</v>
      </c>
      <c r="J20" s="69"/>
      <c r="K20" s="69" t="s">
        <v>139</v>
      </c>
      <c r="L20" s="74" t="s">
        <v>137</v>
      </c>
      <c r="M20" s="69" t="s">
        <v>166</v>
      </c>
      <c r="N20" s="69" t="s">
        <v>127</v>
      </c>
      <c r="O20" s="69">
        <v>1</v>
      </c>
      <c r="P20" s="77">
        <v>0.002025462962962963</v>
      </c>
      <c r="Q20" s="78">
        <f t="shared" si="0"/>
        <v>0.6944444444444445</v>
      </c>
    </row>
    <row r="21" spans="1:17" s="73" customFormat="1" ht="12.75">
      <c r="A21" s="69"/>
      <c r="B21" s="69" t="s">
        <v>164</v>
      </c>
      <c r="C21" s="74" t="s">
        <v>146</v>
      </c>
      <c r="D21" s="69" t="s">
        <v>166</v>
      </c>
      <c r="E21" s="69" t="s">
        <v>109</v>
      </c>
      <c r="F21" s="69">
        <v>4</v>
      </c>
      <c r="G21" s="77">
        <v>0.0007523148148148147</v>
      </c>
      <c r="H21" s="78">
        <f t="shared" si="1"/>
        <v>0.4626157407407408</v>
      </c>
      <c r="J21" s="69"/>
      <c r="K21" s="69" t="s">
        <v>140</v>
      </c>
      <c r="L21" s="79" t="s">
        <v>137</v>
      </c>
      <c r="M21" s="80" t="s">
        <v>166</v>
      </c>
      <c r="N21" s="69" t="s">
        <v>127</v>
      </c>
      <c r="O21" s="69">
        <v>1</v>
      </c>
      <c r="P21" s="77">
        <v>0.002025462962962963</v>
      </c>
      <c r="Q21" s="78">
        <f t="shared" si="0"/>
        <v>0.6964699074074074</v>
      </c>
    </row>
    <row r="22" spans="1:17" s="73" customFormat="1" ht="12.75">
      <c r="A22" s="69"/>
      <c r="B22" s="69" t="s">
        <v>161</v>
      </c>
      <c r="C22" s="74" t="s">
        <v>146</v>
      </c>
      <c r="D22" s="69" t="s">
        <v>166</v>
      </c>
      <c r="E22" s="69" t="s">
        <v>109</v>
      </c>
      <c r="F22" s="69">
        <v>5</v>
      </c>
      <c r="G22" s="77">
        <v>0.0006944444444444445</v>
      </c>
      <c r="H22" s="78">
        <f t="shared" si="1"/>
        <v>0.46562500000000007</v>
      </c>
      <c r="J22" s="69"/>
      <c r="K22" s="69" t="s">
        <v>136</v>
      </c>
      <c r="L22" s="74" t="s">
        <v>137</v>
      </c>
      <c r="M22" s="69" t="s">
        <v>166</v>
      </c>
      <c r="N22" s="69" t="s">
        <v>127</v>
      </c>
      <c r="O22" s="69">
        <v>1</v>
      </c>
      <c r="P22" s="77">
        <v>0.001967592592592593</v>
      </c>
      <c r="Q22" s="78">
        <f t="shared" si="0"/>
        <v>0.6984953703703703</v>
      </c>
    </row>
    <row r="23" spans="1:17" s="73" customFormat="1" ht="12.75">
      <c r="A23" s="69"/>
      <c r="B23" s="69" t="s">
        <v>164</v>
      </c>
      <c r="C23" s="74" t="s">
        <v>137</v>
      </c>
      <c r="D23" s="69" t="s">
        <v>160</v>
      </c>
      <c r="E23" s="69" t="s">
        <v>109</v>
      </c>
      <c r="F23" s="69">
        <v>6</v>
      </c>
      <c r="G23" s="77">
        <v>0.002025462962962963</v>
      </c>
      <c r="H23" s="78">
        <f t="shared" si="1"/>
        <v>0.4690972222222223</v>
      </c>
      <c r="J23" s="69"/>
      <c r="K23" s="69" t="s">
        <v>138</v>
      </c>
      <c r="L23" s="79" t="s">
        <v>137</v>
      </c>
      <c r="M23" s="80" t="s">
        <v>166</v>
      </c>
      <c r="N23" s="69" t="s">
        <v>127</v>
      </c>
      <c r="O23" s="69">
        <v>1</v>
      </c>
      <c r="P23" s="77">
        <v>0.0019097222222222222</v>
      </c>
      <c r="Q23" s="78">
        <f t="shared" si="0"/>
        <v>0.700462962962963</v>
      </c>
    </row>
    <row r="24" spans="1:17" s="73" customFormat="1" ht="12.75">
      <c r="A24" s="69"/>
      <c r="B24" s="69" t="s">
        <v>161</v>
      </c>
      <c r="C24" s="74" t="s">
        <v>137</v>
      </c>
      <c r="D24" s="69" t="s">
        <v>160</v>
      </c>
      <c r="E24" s="69" t="s">
        <v>109</v>
      </c>
      <c r="F24" s="69">
        <v>5</v>
      </c>
      <c r="G24" s="77">
        <v>0.0019097222222222222</v>
      </c>
      <c r="H24" s="78">
        <f t="shared" si="1"/>
        <v>0.48125000000000007</v>
      </c>
      <c r="J24" s="69"/>
      <c r="K24" s="69" t="s">
        <v>143</v>
      </c>
      <c r="L24" s="74" t="s">
        <v>137</v>
      </c>
      <c r="M24" s="69" t="s">
        <v>162</v>
      </c>
      <c r="N24" s="69" t="s">
        <v>127</v>
      </c>
      <c r="O24" s="69">
        <v>1</v>
      </c>
      <c r="P24" s="77">
        <v>0.002835648148148148</v>
      </c>
      <c r="Q24" s="78">
        <f t="shared" si="0"/>
        <v>0.7023726851851851</v>
      </c>
    </row>
    <row r="25" spans="1:17" s="73" customFormat="1" ht="12.75">
      <c r="A25" s="69"/>
      <c r="B25" s="69" t="s">
        <v>164</v>
      </c>
      <c r="C25" s="74" t="s">
        <v>137</v>
      </c>
      <c r="D25" s="69" t="s">
        <v>163</v>
      </c>
      <c r="E25" s="69" t="s">
        <v>109</v>
      </c>
      <c r="F25" s="69">
        <v>2</v>
      </c>
      <c r="G25" s="77">
        <v>0.0020833333333333333</v>
      </c>
      <c r="H25" s="78">
        <f t="shared" si="1"/>
        <v>0.49079861111111117</v>
      </c>
      <c r="J25" s="69"/>
      <c r="K25" s="69" t="s">
        <v>144</v>
      </c>
      <c r="L25" s="74" t="s">
        <v>137</v>
      </c>
      <c r="M25" s="69" t="s">
        <v>162</v>
      </c>
      <c r="N25" s="69" t="s">
        <v>127</v>
      </c>
      <c r="O25" s="69">
        <v>1</v>
      </c>
      <c r="P25" s="77">
        <v>0.002835648148148148</v>
      </c>
      <c r="Q25" s="78">
        <f t="shared" si="0"/>
        <v>0.7052083333333333</v>
      </c>
    </row>
    <row r="26" spans="1:17" s="73" customFormat="1" ht="12.75">
      <c r="A26" s="69"/>
      <c r="B26" s="69" t="s">
        <v>161</v>
      </c>
      <c r="C26" s="74" t="s">
        <v>137</v>
      </c>
      <c r="D26" s="69" t="s">
        <v>163</v>
      </c>
      <c r="E26" s="69" t="s">
        <v>109</v>
      </c>
      <c r="F26" s="69">
        <v>2</v>
      </c>
      <c r="G26" s="77">
        <v>0.001967592592592593</v>
      </c>
      <c r="H26" s="78">
        <f t="shared" si="1"/>
        <v>0.4949652777777778</v>
      </c>
      <c r="J26" s="69"/>
      <c r="K26" s="69" t="s">
        <v>141</v>
      </c>
      <c r="L26" s="74" t="s">
        <v>137</v>
      </c>
      <c r="M26" s="69" t="s">
        <v>162</v>
      </c>
      <c r="N26" s="69" t="s">
        <v>127</v>
      </c>
      <c r="O26" s="69">
        <v>1</v>
      </c>
      <c r="P26" s="77">
        <v>0.0026620370370370374</v>
      </c>
      <c r="Q26" s="78">
        <f t="shared" si="0"/>
        <v>0.7080439814814815</v>
      </c>
    </row>
    <row r="27" spans="1:17" s="73" customFormat="1" ht="12.75">
      <c r="A27" s="69"/>
      <c r="B27" s="69" t="s">
        <v>164</v>
      </c>
      <c r="C27" s="74" t="s">
        <v>137</v>
      </c>
      <c r="D27" s="69" t="s">
        <v>165</v>
      </c>
      <c r="E27" s="69" t="s">
        <v>109</v>
      </c>
      <c r="F27" s="69">
        <v>3</v>
      </c>
      <c r="G27" s="77">
        <v>0.002314814814814815</v>
      </c>
      <c r="H27" s="78">
        <f t="shared" si="1"/>
        <v>0.49890046296296303</v>
      </c>
      <c r="J27" s="69"/>
      <c r="K27" s="69" t="s">
        <v>142</v>
      </c>
      <c r="L27" s="74" t="s">
        <v>137</v>
      </c>
      <c r="M27" s="69" t="s">
        <v>162</v>
      </c>
      <c r="N27" s="69" t="s">
        <v>127</v>
      </c>
      <c r="O27" s="69">
        <v>1</v>
      </c>
      <c r="P27" s="77">
        <v>0.0026620370370370374</v>
      </c>
      <c r="Q27" s="78">
        <f t="shared" si="0"/>
        <v>0.7107060185185186</v>
      </c>
    </row>
    <row r="28" spans="1:17" s="73" customFormat="1" ht="12.75">
      <c r="A28" s="69"/>
      <c r="B28" s="69" t="s">
        <v>161</v>
      </c>
      <c r="C28" s="74" t="s">
        <v>137</v>
      </c>
      <c r="D28" s="69" t="s">
        <v>165</v>
      </c>
      <c r="E28" s="69" t="s">
        <v>109</v>
      </c>
      <c r="F28" s="69">
        <v>3</v>
      </c>
      <c r="G28" s="77">
        <v>0.002199074074074074</v>
      </c>
      <c r="H28" s="78">
        <f t="shared" si="1"/>
        <v>0.5058449074074075</v>
      </c>
      <c r="J28" s="69"/>
      <c r="K28" s="69" t="s">
        <v>139</v>
      </c>
      <c r="L28" s="74" t="s">
        <v>137</v>
      </c>
      <c r="M28" s="69" t="s">
        <v>162</v>
      </c>
      <c r="N28" s="69" t="s">
        <v>127</v>
      </c>
      <c r="O28" s="69">
        <v>1</v>
      </c>
      <c r="P28" s="77">
        <v>0.002546296296296296</v>
      </c>
      <c r="Q28" s="78">
        <f t="shared" si="0"/>
        <v>0.7133680555555556</v>
      </c>
    </row>
    <row r="29" spans="1:17" s="73" customFormat="1" ht="12.75">
      <c r="A29" s="69"/>
      <c r="B29" s="69" t="s">
        <v>164</v>
      </c>
      <c r="C29" s="74" t="s">
        <v>137</v>
      </c>
      <c r="D29" s="69" t="s">
        <v>166</v>
      </c>
      <c r="E29" s="69" t="s">
        <v>109</v>
      </c>
      <c r="F29" s="69">
        <v>2</v>
      </c>
      <c r="G29" s="77">
        <v>0.002199074074074074</v>
      </c>
      <c r="H29" s="78">
        <f t="shared" si="1"/>
        <v>0.5124421296296298</v>
      </c>
      <c r="J29" s="69"/>
      <c r="K29" s="69" t="s">
        <v>140</v>
      </c>
      <c r="L29" s="74" t="s">
        <v>137</v>
      </c>
      <c r="M29" s="69" t="s">
        <v>162</v>
      </c>
      <c r="N29" s="69" t="s">
        <v>127</v>
      </c>
      <c r="O29" s="69">
        <v>1</v>
      </c>
      <c r="P29" s="77">
        <v>0.002546296296296296</v>
      </c>
      <c r="Q29" s="78">
        <f t="shared" si="0"/>
        <v>0.7159143518518519</v>
      </c>
    </row>
    <row r="30" spans="1:17" s="73" customFormat="1" ht="12.75">
      <c r="A30" s="69"/>
      <c r="B30" s="69" t="s">
        <v>161</v>
      </c>
      <c r="C30" s="79" t="s">
        <v>137</v>
      </c>
      <c r="D30" s="80" t="s">
        <v>166</v>
      </c>
      <c r="E30" s="69" t="s">
        <v>109</v>
      </c>
      <c r="F30" s="80">
        <v>2</v>
      </c>
      <c r="G30" s="77">
        <v>0.0020833333333333333</v>
      </c>
      <c r="H30" s="78">
        <f t="shared" si="1"/>
        <v>0.5168402777777779</v>
      </c>
      <c r="J30" s="69"/>
      <c r="K30" s="69" t="s">
        <v>136</v>
      </c>
      <c r="L30" s="74" t="s">
        <v>137</v>
      </c>
      <c r="M30" s="69" t="s">
        <v>162</v>
      </c>
      <c r="N30" s="69" t="s">
        <v>127</v>
      </c>
      <c r="O30" s="69">
        <v>1</v>
      </c>
      <c r="P30" s="77">
        <v>0.002314814814814815</v>
      </c>
      <c r="Q30" s="78">
        <f t="shared" si="0"/>
        <v>0.7184606481481483</v>
      </c>
    </row>
    <row r="31" spans="1:17" s="73" customFormat="1" ht="12.75">
      <c r="A31" s="69"/>
      <c r="B31" s="69" t="s">
        <v>164</v>
      </c>
      <c r="C31" s="74" t="s">
        <v>137</v>
      </c>
      <c r="D31" s="69" t="s">
        <v>162</v>
      </c>
      <c r="E31" s="69" t="s">
        <v>109</v>
      </c>
      <c r="F31" s="69">
        <v>9</v>
      </c>
      <c r="G31" s="77">
        <v>0.002546296296296296</v>
      </c>
      <c r="H31" s="78">
        <f t="shared" si="1"/>
        <v>0.5210069444444445</v>
      </c>
      <c r="J31" s="69"/>
      <c r="K31" s="69" t="s">
        <v>138</v>
      </c>
      <c r="L31" s="74" t="s">
        <v>137</v>
      </c>
      <c r="M31" s="69" t="s">
        <v>162</v>
      </c>
      <c r="N31" s="69" t="s">
        <v>127</v>
      </c>
      <c r="O31" s="69">
        <v>1</v>
      </c>
      <c r="P31" s="77">
        <v>0.002314814814814815</v>
      </c>
      <c r="Q31" s="78">
        <f t="shared" si="0"/>
        <v>0.720775462962963</v>
      </c>
    </row>
    <row r="32" spans="1:17" s="73" customFormat="1" ht="12.75">
      <c r="A32" s="69"/>
      <c r="B32" s="69" t="s">
        <v>161</v>
      </c>
      <c r="C32" s="74" t="s">
        <v>137</v>
      </c>
      <c r="D32" s="69" t="s">
        <v>162</v>
      </c>
      <c r="E32" s="69" t="s">
        <v>109</v>
      </c>
      <c r="F32" s="69">
        <v>7</v>
      </c>
      <c r="G32" s="77">
        <v>0.0024305555555555556</v>
      </c>
      <c r="H32" s="78">
        <f t="shared" si="1"/>
        <v>0.5439236111111112</v>
      </c>
      <c r="J32" s="69"/>
      <c r="K32" s="69" t="s">
        <v>141</v>
      </c>
      <c r="L32" s="74" t="s">
        <v>147</v>
      </c>
      <c r="M32" s="69" t="s">
        <v>160</v>
      </c>
      <c r="N32" s="69" t="s">
        <v>127</v>
      </c>
      <c r="O32" s="69">
        <v>1</v>
      </c>
      <c r="P32" s="77">
        <v>0.0012152777777777778</v>
      </c>
      <c r="Q32" s="78">
        <f t="shared" si="0"/>
        <v>0.7230902777777778</v>
      </c>
    </row>
    <row r="33" spans="1:17" s="73" customFormat="1" ht="12.75">
      <c r="A33" s="69"/>
      <c r="B33" s="69" t="s">
        <v>164</v>
      </c>
      <c r="C33" s="74" t="s">
        <v>147</v>
      </c>
      <c r="D33" s="69" t="s">
        <v>160</v>
      </c>
      <c r="E33" s="69" t="s">
        <v>109</v>
      </c>
      <c r="F33" s="69">
        <v>7</v>
      </c>
      <c r="G33" s="77">
        <v>0.0012731481481481483</v>
      </c>
      <c r="H33" s="78">
        <f t="shared" si="1"/>
        <v>0.5609375000000001</v>
      </c>
      <c r="J33" s="69"/>
      <c r="K33" s="69" t="s">
        <v>142</v>
      </c>
      <c r="L33" s="74" t="s">
        <v>147</v>
      </c>
      <c r="M33" s="69" t="s">
        <v>160</v>
      </c>
      <c r="N33" s="69" t="s">
        <v>127</v>
      </c>
      <c r="O33" s="69">
        <v>1</v>
      </c>
      <c r="P33" s="77">
        <v>0.0012152777777777778</v>
      </c>
      <c r="Q33" s="78">
        <f t="shared" si="0"/>
        <v>0.7243055555555555</v>
      </c>
    </row>
    <row r="34" spans="1:17" s="73" customFormat="1" ht="12.75">
      <c r="A34" s="69"/>
      <c r="B34" s="69" t="s">
        <v>161</v>
      </c>
      <c r="C34" s="74" t="s">
        <v>147</v>
      </c>
      <c r="D34" s="69" t="s">
        <v>160</v>
      </c>
      <c r="E34" s="69" t="s">
        <v>109</v>
      </c>
      <c r="F34" s="69">
        <v>9</v>
      </c>
      <c r="G34" s="77">
        <v>0.0012152777777777778</v>
      </c>
      <c r="H34" s="78">
        <f t="shared" si="1"/>
        <v>0.5698495370370371</v>
      </c>
      <c r="J34" s="69"/>
      <c r="K34" s="69" t="s">
        <v>139</v>
      </c>
      <c r="L34" s="74" t="s">
        <v>147</v>
      </c>
      <c r="M34" s="69" t="s">
        <v>160</v>
      </c>
      <c r="N34" s="69" t="s">
        <v>127</v>
      </c>
      <c r="O34" s="69">
        <v>1</v>
      </c>
      <c r="P34" s="77">
        <v>0.0011574074074074073</v>
      </c>
      <c r="Q34" s="78">
        <f t="shared" si="0"/>
        <v>0.7255208333333333</v>
      </c>
    </row>
    <row r="35" spans="1:17" s="73" customFormat="1" ht="12.75">
      <c r="A35" s="69"/>
      <c r="B35" s="69" t="s">
        <v>164</v>
      </c>
      <c r="C35" s="74" t="s">
        <v>147</v>
      </c>
      <c r="D35" s="69" t="s">
        <v>163</v>
      </c>
      <c r="E35" s="69" t="s">
        <v>109</v>
      </c>
      <c r="F35" s="69">
        <v>4</v>
      </c>
      <c r="G35" s="77">
        <v>0.001388888888888889</v>
      </c>
      <c r="H35" s="78">
        <f t="shared" si="1"/>
        <v>0.5807870370370372</v>
      </c>
      <c r="J35" s="69"/>
      <c r="K35" s="69" t="s">
        <v>140</v>
      </c>
      <c r="L35" s="74" t="s">
        <v>147</v>
      </c>
      <c r="M35" s="69" t="s">
        <v>160</v>
      </c>
      <c r="N35" s="69" t="s">
        <v>127</v>
      </c>
      <c r="O35" s="69">
        <v>1</v>
      </c>
      <c r="P35" s="77">
        <v>0.0011574074074074073</v>
      </c>
      <c r="Q35" s="78">
        <f t="shared" si="0"/>
        <v>0.7266782407407407</v>
      </c>
    </row>
    <row r="36" spans="1:17" s="73" customFormat="1" ht="12.75">
      <c r="A36" s="69"/>
      <c r="B36" s="69" t="s">
        <v>161</v>
      </c>
      <c r="C36" s="74" t="s">
        <v>147</v>
      </c>
      <c r="D36" s="69" t="s">
        <v>163</v>
      </c>
      <c r="E36" s="69" t="s">
        <v>109</v>
      </c>
      <c r="F36" s="69">
        <v>4</v>
      </c>
      <c r="G36" s="77">
        <v>0.0013310185185185185</v>
      </c>
      <c r="H36" s="78">
        <f t="shared" si="1"/>
        <v>0.5863425925925927</v>
      </c>
      <c r="J36" s="69"/>
      <c r="K36" s="69" t="s">
        <v>136</v>
      </c>
      <c r="L36" s="74" t="s">
        <v>147</v>
      </c>
      <c r="M36" s="69" t="s">
        <v>160</v>
      </c>
      <c r="N36" s="69" t="s">
        <v>127</v>
      </c>
      <c r="O36" s="69">
        <v>1</v>
      </c>
      <c r="P36" s="77">
        <v>0.001099537037037037</v>
      </c>
      <c r="Q36" s="78">
        <f t="shared" si="0"/>
        <v>0.7278356481481482</v>
      </c>
    </row>
    <row r="37" spans="1:17" s="73" customFormat="1" ht="12.75">
      <c r="A37" s="69"/>
      <c r="B37" s="69" t="s">
        <v>164</v>
      </c>
      <c r="C37" s="74" t="s">
        <v>147</v>
      </c>
      <c r="D37" s="69" t="s">
        <v>165</v>
      </c>
      <c r="E37" s="69" t="s">
        <v>109</v>
      </c>
      <c r="F37" s="69">
        <v>6</v>
      </c>
      <c r="G37" s="77">
        <v>0.0015046296296296294</v>
      </c>
      <c r="H37" s="78">
        <f t="shared" si="1"/>
        <v>0.5916666666666668</v>
      </c>
      <c r="J37" s="69"/>
      <c r="K37" s="69" t="s">
        <v>138</v>
      </c>
      <c r="L37" s="74" t="s">
        <v>147</v>
      </c>
      <c r="M37" s="69" t="s">
        <v>160</v>
      </c>
      <c r="N37" s="69" t="s">
        <v>127</v>
      </c>
      <c r="O37" s="69">
        <v>1</v>
      </c>
      <c r="P37" s="77">
        <v>0.001099537037037037</v>
      </c>
      <c r="Q37" s="78">
        <f t="shared" si="0"/>
        <v>0.7289351851851852</v>
      </c>
    </row>
    <row r="38" spans="1:17" s="73" customFormat="1" ht="12.75">
      <c r="A38" s="69"/>
      <c r="B38" s="69" t="s">
        <v>161</v>
      </c>
      <c r="C38" s="74" t="s">
        <v>147</v>
      </c>
      <c r="D38" s="69" t="s">
        <v>165</v>
      </c>
      <c r="E38" s="69" t="s">
        <v>109</v>
      </c>
      <c r="F38" s="69">
        <v>6</v>
      </c>
      <c r="G38" s="77">
        <v>0.001388888888888889</v>
      </c>
      <c r="H38" s="78">
        <f t="shared" si="1"/>
        <v>0.6006944444444445</v>
      </c>
      <c r="J38" s="69"/>
      <c r="K38" s="69" t="s">
        <v>141</v>
      </c>
      <c r="L38" s="74" t="s">
        <v>147</v>
      </c>
      <c r="M38" s="69" t="s">
        <v>163</v>
      </c>
      <c r="N38" s="69" t="s">
        <v>127</v>
      </c>
      <c r="O38" s="69">
        <v>1</v>
      </c>
      <c r="P38" s="77">
        <v>0.0013310185185185185</v>
      </c>
      <c r="Q38" s="78">
        <f t="shared" si="0"/>
        <v>0.7300347222222222</v>
      </c>
    </row>
    <row r="39" spans="1:17" s="73" customFormat="1" ht="12.75">
      <c r="A39" s="69"/>
      <c r="B39" s="69" t="s">
        <v>164</v>
      </c>
      <c r="C39" s="74" t="s">
        <v>147</v>
      </c>
      <c r="D39" s="69" t="s">
        <v>166</v>
      </c>
      <c r="E39" s="69" t="s">
        <v>109</v>
      </c>
      <c r="F39" s="69">
        <v>3</v>
      </c>
      <c r="G39" s="77">
        <v>0.001388888888888889</v>
      </c>
      <c r="H39" s="78">
        <f t="shared" si="1"/>
        <v>0.6090277777777778</v>
      </c>
      <c r="J39" s="69"/>
      <c r="K39" s="69" t="s">
        <v>142</v>
      </c>
      <c r="L39" s="74" t="s">
        <v>147</v>
      </c>
      <c r="M39" s="69" t="s">
        <v>163</v>
      </c>
      <c r="N39" s="69" t="s">
        <v>127</v>
      </c>
      <c r="O39" s="69">
        <v>1</v>
      </c>
      <c r="P39" s="77">
        <v>0.0013310185185185185</v>
      </c>
      <c r="Q39" s="78">
        <f t="shared" si="0"/>
        <v>0.7313657407407407</v>
      </c>
    </row>
    <row r="40" spans="1:17" s="73" customFormat="1" ht="12.75">
      <c r="A40" s="69"/>
      <c r="B40" s="69" t="s">
        <v>161</v>
      </c>
      <c r="C40" s="74" t="s">
        <v>147</v>
      </c>
      <c r="D40" s="69" t="s">
        <v>166</v>
      </c>
      <c r="E40" s="69" t="s">
        <v>109</v>
      </c>
      <c r="F40" s="69">
        <v>3</v>
      </c>
      <c r="G40" s="77">
        <v>0.0013310185185185185</v>
      </c>
      <c r="H40" s="78">
        <f t="shared" si="1"/>
        <v>0.6131944444444445</v>
      </c>
      <c r="J40" s="69"/>
      <c r="K40" s="69" t="s">
        <v>139</v>
      </c>
      <c r="L40" s="74" t="s">
        <v>147</v>
      </c>
      <c r="M40" s="69" t="s">
        <v>163</v>
      </c>
      <c r="N40" s="69" t="s">
        <v>127</v>
      </c>
      <c r="O40" s="69">
        <v>1</v>
      </c>
      <c r="P40" s="77">
        <v>0.0012731481481481483</v>
      </c>
      <c r="Q40" s="78">
        <f t="shared" si="0"/>
        <v>0.7326967592592591</v>
      </c>
    </row>
    <row r="41" spans="1:17" s="73" customFormat="1" ht="12.75">
      <c r="A41" s="69"/>
      <c r="B41" s="69" t="s">
        <v>139</v>
      </c>
      <c r="C41" s="74" t="s">
        <v>145</v>
      </c>
      <c r="D41" s="69" t="s">
        <v>162</v>
      </c>
      <c r="E41" s="69" t="s">
        <v>127</v>
      </c>
      <c r="F41" s="69">
        <v>1</v>
      </c>
      <c r="G41" s="77">
        <v>0.0042824074074074075</v>
      </c>
      <c r="H41" s="78">
        <f t="shared" si="1"/>
        <v>0.6171875</v>
      </c>
      <c r="J41" s="69"/>
      <c r="K41" s="69" t="s">
        <v>140</v>
      </c>
      <c r="L41" s="74" t="s">
        <v>147</v>
      </c>
      <c r="M41" s="69" t="s">
        <v>163</v>
      </c>
      <c r="N41" s="69" t="s">
        <v>127</v>
      </c>
      <c r="O41" s="69">
        <v>1</v>
      </c>
      <c r="P41" s="77">
        <v>0.0012731481481481483</v>
      </c>
      <c r="Q41" s="78">
        <f t="shared" si="0"/>
        <v>0.7339699074074073</v>
      </c>
    </row>
    <row r="42" spans="1:17" s="73" customFormat="1" ht="12.75">
      <c r="A42" s="69"/>
      <c r="B42" s="69" t="s">
        <v>140</v>
      </c>
      <c r="C42" s="74" t="s">
        <v>145</v>
      </c>
      <c r="D42" s="69" t="s">
        <v>162</v>
      </c>
      <c r="E42" s="69" t="s">
        <v>127</v>
      </c>
      <c r="F42" s="69">
        <v>1</v>
      </c>
      <c r="G42" s="77">
        <v>0.004050925925925926</v>
      </c>
      <c r="H42" s="78">
        <f t="shared" si="1"/>
        <v>0.6214699074074074</v>
      </c>
      <c r="J42" s="69"/>
      <c r="K42" s="69" t="s">
        <v>136</v>
      </c>
      <c r="L42" s="74" t="s">
        <v>147</v>
      </c>
      <c r="M42" s="69" t="s">
        <v>163</v>
      </c>
      <c r="N42" s="69" t="s">
        <v>127</v>
      </c>
      <c r="O42" s="69">
        <v>1</v>
      </c>
      <c r="P42" s="77">
        <v>0.0012152777777777778</v>
      </c>
      <c r="Q42" s="78">
        <f t="shared" si="0"/>
        <v>0.7352430555555555</v>
      </c>
    </row>
    <row r="43" spans="1:17" s="73" customFormat="1" ht="12.75">
      <c r="A43" s="69"/>
      <c r="B43" s="69" t="s">
        <v>136</v>
      </c>
      <c r="C43" s="74" t="s">
        <v>145</v>
      </c>
      <c r="D43" s="69" t="s">
        <v>162</v>
      </c>
      <c r="E43" s="69" t="s">
        <v>127</v>
      </c>
      <c r="F43" s="69">
        <v>1</v>
      </c>
      <c r="G43" s="77">
        <v>0.004166666666666667</v>
      </c>
      <c r="H43" s="78">
        <f t="shared" si="1"/>
        <v>0.6255208333333333</v>
      </c>
      <c r="J43" s="69"/>
      <c r="K43" s="69" t="s">
        <v>138</v>
      </c>
      <c r="L43" s="74" t="s">
        <v>147</v>
      </c>
      <c r="M43" s="69" t="s">
        <v>163</v>
      </c>
      <c r="N43" s="69" t="s">
        <v>127</v>
      </c>
      <c r="O43" s="69">
        <v>1</v>
      </c>
      <c r="P43" s="77">
        <v>0.0012152777777777778</v>
      </c>
      <c r="Q43" s="78">
        <f t="shared" si="0"/>
        <v>0.7364583333333332</v>
      </c>
    </row>
    <row r="44" spans="1:17" s="73" customFormat="1" ht="12.75">
      <c r="A44" s="69"/>
      <c r="B44" s="69" t="s">
        <v>138</v>
      </c>
      <c r="C44" s="74" t="s">
        <v>145</v>
      </c>
      <c r="D44" s="69" t="s">
        <v>162</v>
      </c>
      <c r="E44" s="69" t="s">
        <v>127</v>
      </c>
      <c r="F44" s="69">
        <v>1</v>
      </c>
      <c r="G44" s="77">
        <v>0.0038194444444444443</v>
      </c>
      <c r="H44" s="78">
        <f t="shared" si="1"/>
        <v>0.6296875</v>
      </c>
      <c r="J44" s="69"/>
      <c r="K44" s="69" t="s">
        <v>141</v>
      </c>
      <c r="L44" s="74" t="s">
        <v>147</v>
      </c>
      <c r="M44" s="69" t="s">
        <v>165</v>
      </c>
      <c r="N44" s="69" t="s">
        <v>127</v>
      </c>
      <c r="O44" s="69">
        <v>1</v>
      </c>
      <c r="P44" s="77">
        <v>0.0014467592592592594</v>
      </c>
      <c r="Q44" s="78">
        <f t="shared" si="0"/>
        <v>0.737673611111111</v>
      </c>
    </row>
    <row r="45" spans="1:17" s="73" customFormat="1" ht="12.75">
      <c r="A45" s="69"/>
      <c r="B45" s="69" t="s">
        <v>139</v>
      </c>
      <c r="C45" s="74" t="s">
        <v>145</v>
      </c>
      <c r="D45" s="69" t="s">
        <v>160</v>
      </c>
      <c r="E45" s="69" t="s">
        <v>127</v>
      </c>
      <c r="F45" s="69">
        <v>1</v>
      </c>
      <c r="G45" s="77">
        <v>0.003935185185185186</v>
      </c>
      <c r="H45" s="78">
        <f t="shared" si="1"/>
        <v>0.6335069444444444</v>
      </c>
      <c r="J45" s="69"/>
      <c r="K45" s="69" t="s">
        <v>142</v>
      </c>
      <c r="L45" s="74" t="s">
        <v>147</v>
      </c>
      <c r="M45" s="69" t="s">
        <v>165</v>
      </c>
      <c r="N45" s="69" t="s">
        <v>127</v>
      </c>
      <c r="O45" s="69">
        <v>1</v>
      </c>
      <c r="P45" s="77">
        <v>0.0014467592592592594</v>
      </c>
      <c r="Q45" s="78">
        <f t="shared" si="0"/>
        <v>0.7391203703703703</v>
      </c>
    </row>
    <row r="46" spans="1:17" s="73" customFormat="1" ht="12.75">
      <c r="A46" s="69"/>
      <c r="B46" s="69" t="s">
        <v>140</v>
      </c>
      <c r="C46" s="74" t="s">
        <v>145</v>
      </c>
      <c r="D46" s="69" t="s">
        <v>160</v>
      </c>
      <c r="E46" s="69" t="s">
        <v>127</v>
      </c>
      <c r="F46" s="69">
        <v>1</v>
      </c>
      <c r="G46" s="77">
        <v>0.0037037037037037034</v>
      </c>
      <c r="H46" s="78">
        <f t="shared" si="1"/>
        <v>0.6374421296296297</v>
      </c>
      <c r="J46" s="69"/>
      <c r="K46" s="69" t="s">
        <v>139</v>
      </c>
      <c r="L46" s="74" t="s">
        <v>147</v>
      </c>
      <c r="M46" s="69" t="s">
        <v>165</v>
      </c>
      <c r="N46" s="69" t="s">
        <v>127</v>
      </c>
      <c r="O46" s="69">
        <v>1</v>
      </c>
      <c r="P46" s="77">
        <v>0.001388888888888889</v>
      </c>
      <c r="Q46" s="78">
        <f t="shared" si="0"/>
        <v>0.7405671296296296</v>
      </c>
    </row>
    <row r="47" spans="1:17" s="73" customFormat="1" ht="12.75">
      <c r="A47" s="69"/>
      <c r="B47" s="69" t="s">
        <v>136</v>
      </c>
      <c r="C47" s="74" t="s">
        <v>145</v>
      </c>
      <c r="D47" s="69" t="s">
        <v>160</v>
      </c>
      <c r="E47" s="69" t="s">
        <v>127</v>
      </c>
      <c r="F47" s="69">
        <v>1</v>
      </c>
      <c r="G47" s="77">
        <v>0.0038194444444444443</v>
      </c>
      <c r="H47" s="78">
        <f t="shared" si="1"/>
        <v>0.6411458333333333</v>
      </c>
      <c r="J47" s="69"/>
      <c r="K47" s="69" t="s">
        <v>140</v>
      </c>
      <c r="L47" s="74" t="s">
        <v>147</v>
      </c>
      <c r="M47" s="69" t="s">
        <v>165</v>
      </c>
      <c r="N47" s="69" t="s">
        <v>127</v>
      </c>
      <c r="O47" s="69">
        <v>1</v>
      </c>
      <c r="P47" s="77">
        <v>0.001388888888888889</v>
      </c>
      <c r="Q47" s="78">
        <f t="shared" si="0"/>
        <v>0.7419560185185184</v>
      </c>
    </row>
    <row r="48" spans="1:17" s="73" customFormat="1" ht="12.75">
      <c r="A48" s="69"/>
      <c r="B48" s="69" t="s">
        <v>138</v>
      </c>
      <c r="C48" s="74" t="s">
        <v>145</v>
      </c>
      <c r="D48" s="69" t="s">
        <v>160</v>
      </c>
      <c r="E48" s="69" t="s">
        <v>127</v>
      </c>
      <c r="F48" s="69">
        <v>1</v>
      </c>
      <c r="G48" s="77">
        <v>0.004513888888888889</v>
      </c>
      <c r="H48" s="78">
        <f t="shared" si="1"/>
        <v>0.6449652777777778</v>
      </c>
      <c r="J48" s="69"/>
      <c r="K48" s="69" t="s">
        <v>136</v>
      </c>
      <c r="L48" s="74" t="s">
        <v>147</v>
      </c>
      <c r="M48" s="69" t="s">
        <v>165</v>
      </c>
      <c r="N48" s="69" t="s">
        <v>127</v>
      </c>
      <c r="O48" s="69">
        <v>1</v>
      </c>
      <c r="P48" s="77">
        <v>0.0013310185185185185</v>
      </c>
      <c r="Q48" s="78">
        <f t="shared" si="0"/>
        <v>0.7433449074074073</v>
      </c>
    </row>
    <row r="49" spans="1:17" s="73" customFormat="1" ht="12.75">
      <c r="A49" s="69"/>
      <c r="B49" s="69" t="s">
        <v>143</v>
      </c>
      <c r="C49" s="74" t="s">
        <v>146</v>
      </c>
      <c r="D49" s="69" t="s">
        <v>160</v>
      </c>
      <c r="E49" s="69" t="s">
        <v>127</v>
      </c>
      <c r="F49" s="69">
        <v>1</v>
      </c>
      <c r="G49" s="77">
        <v>0.0007523148148148147</v>
      </c>
      <c r="H49" s="78">
        <f t="shared" si="1"/>
        <v>0.6494791666666667</v>
      </c>
      <c r="J49" s="69"/>
      <c r="K49" s="69" t="s">
        <v>138</v>
      </c>
      <c r="L49" s="74" t="s">
        <v>147</v>
      </c>
      <c r="M49" s="69" t="s">
        <v>165</v>
      </c>
      <c r="N49" s="69" t="s">
        <v>127</v>
      </c>
      <c r="O49" s="69">
        <v>1</v>
      </c>
      <c r="P49" s="77">
        <v>0.0013310185185185185</v>
      </c>
      <c r="Q49" s="78">
        <f t="shared" si="0"/>
        <v>0.7446759259259258</v>
      </c>
    </row>
    <row r="50" spans="1:17" s="73" customFormat="1" ht="12.75">
      <c r="A50" s="69"/>
      <c r="B50" s="69" t="s">
        <v>144</v>
      </c>
      <c r="C50" s="74" t="s">
        <v>146</v>
      </c>
      <c r="D50" s="69" t="s">
        <v>160</v>
      </c>
      <c r="E50" s="69" t="s">
        <v>127</v>
      </c>
      <c r="F50" s="69">
        <v>1</v>
      </c>
      <c r="G50" s="77">
        <v>0.0007523148148148147</v>
      </c>
      <c r="H50" s="78">
        <f t="shared" si="1"/>
        <v>0.6502314814814816</v>
      </c>
      <c r="J50" s="69"/>
      <c r="K50" s="69" t="s">
        <v>141</v>
      </c>
      <c r="L50" s="74" t="s">
        <v>147</v>
      </c>
      <c r="M50" s="69" t="s">
        <v>166</v>
      </c>
      <c r="N50" s="69" t="s">
        <v>127</v>
      </c>
      <c r="O50" s="69">
        <v>1</v>
      </c>
      <c r="P50" s="77">
        <v>0.0013310185185185185</v>
      </c>
      <c r="Q50" s="78">
        <f t="shared" si="0"/>
        <v>0.7460069444444443</v>
      </c>
    </row>
    <row r="51" spans="1:17" s="73" customFormat="1" ht="12.75">
      <c r="A51" s="69"/>
      <c r="B51" s="69" t="s">
        <v>141</v>
      </c>
      <c r="C51" s="74" t="s">
        <v>146</v>
      </c>
      <c r="D51" s="69" t="s">
        <v>160</v>
      </c>
      <c r="E51" s="69" t="s">
        <v>127</v>
      </c>
      <c r="F51" s="69">
        <v>1</v>
      </c>
      <c r="G51" s="77">
        <v>0.0007523148148148147</v>
      </c>
      <c r="H51" s="78">
        <f t="shared" si="1"/>
        <v>0.6509837962962964</v>
      </c>
      <c r="J51" s="69"/>
      <c r="K51" s="69" t="s">
        <v>142</v>
      </c>
      <c r="L51" s="74" t="s">
        <v>147</v>
      </c>
      <c r="M51" s="69" t="s">
        <v>166</v>
      </c>
      <c r="N51" s="69" t="s">
        <v>127</v>
      </c>
      <c r="O51" s="69">
        <v>1</v>
      </c>
      <c r="P51" s="77">
        <v>0.0013310185185185185</v>
      </c>
      <c r="Q51" s="78">
        <f t="shared" si="0"/>
        <v>0.7473379629629627</v>
      </c>
    </row>
    <row r="52" spans="1:17" s="73" customFormat="1" ht="12.75">
      <c r="A52" s="69"/>
      <c r="B52" s="69" t="s">
        <v>142</v>
      </c>
      <c r="C52" s="74" t="s">
        <v>146</v>
      </c>
      <c r="D52" s="69" t="s">
        <v>160</v>
      </c>
      <c r="E52" s="69" t="s">
        <v>127</v>
      </c>
      <c r="F52" s="69">
        <v>1</v>
      </c>
      <c r="G52" s="77">
        <v>0.0007523148148148147</v>
      </c>
      <c r="H52" s="78">
        <f t="shared" si="1"/>
        <v>0.6517361111111113</v>
      </c>
      <c r="J52" s="69"/>
      <c r="K52" s="69" t="s">
        <v>139</v>
      </c>
      <c r="L52" s="74" t="s">
        <v>147</v>
      </c>
      <c r="M52" s="69" t="s">
        <v>166</v>
      </c>
      <c r="N52" s="69" t="s">
        <v>127</v>
      </c>
      <c r="O52" s="69">
        <v>1</v>
      </c>
      <c r="P52" s="77">
        <v>0.0012731481481481483</v>
      </c>
      <c r="Q52" s="78">
        <f t="shared" si="0"/>
        <v>0.7486689814814812</v>
      </c>
    </row>
    <row r="53" spans="1:17" s="73" customFormat="1" ht="12.75">
      <c r="A53" s="69"/>
      <c r="B53" s="69" t="s">
        <v>139</v>
      </c>
      <c r="C53" s="74" t="s">
        <v>146</v>
      </c>
      <c r="D53" s="69" t="s">
        <v>160</v>
      </c>
      <c r="E53" s="69" t="s">
        <v>127</v>
      </c>
      <c r="F53" s="69">
        <v>1</v>
      </c>
      <c r="G53" s="77">
        <v>0.0006944444444444445</v>
      </c>
      <c r="H53" s="78">
        <f t="shared" si="1"/>
        <v>0.6524884259259262</v>
      </c>
      <c r="J53" s="69"/>
      <c r="K53" s="69" t="s">
        <v>140</v>
      </c>
      <c r="L53" s="74" t="s">
        <v>147</v>
      </c>
      <c r="M53" s="69" t="s">
        <v>166</v>
      </c>
      <c r="N53" s="69" t="s">
        <v>127</v>
      </c>
      <c r="O53" s="69">
        <v>1</v>
      </c>
      <c r="P53" s="77">
        <v>0.0012731481481481483</v>
      </c>
      <c r="Q53" s="78">
        <f t="shared" si="0"/>
        <v>0.7499421296296294</v>
      </c>
    </row>
    <row r="54" spans="1:17" s="73" customFormat="1" ht="12.75">
      <c r="A54" s="69"/>
      <c r="B54" s="69" t="s">
        <v>140</v>
      </c>
      <c r="C54" s="74" t="s">
        <v>146</v>
      </c>
      <c r="D54" s="69" t="s">
        <v>160</v>
      </c>
      <c r="E54" s="69" t="s">
        <v>127</v>
      </c>
      <c r="F54" s="69">
        <v>1</v>
      </c>
      <c r="G54" s="77">
        <v>0.0006944444444444445</v>
      </c>
      <c r="H54" s="78">
        <f t="shared" si="1"/>
        <v>0.6531828703703706</v>
      </c>
      <c r="J54" s="69"/>
      <c r="K54" s="69" t="s">
        <v>136</v>
      </c>
      <c r="L54" s="74" t="s">
        <v>147</v>
      </c>
      <c r="M54" s="69" t="s">
        <v>166</v>
      </c>
      <c r="N54" s="69" t="s">
        <v>127</v>
      </c>
      <c r="O54" s="69">
        <v>1</v>
      </c>
      <c r="P54" s="77">
        <v>0.0012152777777777778</v>
      </c>
      <c r="Q54" s="78">
        <f t="shared" si="0"/>
        <v>0.7512152777777775</v>
      </c>
    </row>
    <row r="55" spans="1:17" s="73" customFormat="1" ht="12.75">
      <c r="A55" s="69"/>
      <c r="B55" s="69" t="s">
        <v>136</v>
      </c>
      <c r="C55" s="74" t="s">
        <v>146</v>
      </c>
      <c r="D55" s="69" t="s">
        <v>160</v>
      </c>
      <c r="E55" s="69" t="s">
        <v>127</v>
      </c>
      <c r="F55" s="69">
        <v>1</v>
      </c>
      <c r="G55" s="77">
        <v>0.0006944444444444445</v>
      </c>
      <c r="H55" s="78">
        <f t="shared" si="1"/>
        <v>0.653877314814815</v>
      </c>
      <c r="J55" s="69"/>
      <c r="K55" s="69" t="s">
        <v>138</v>
      </c>
      <c r="L55" s="74" t="s">
        <v>147</v>
      </c>
      <c r="M55" s="69" t="s">
        <v>166</v>
      </c>
      <c r="N55" s="69" t="s">
        <v>127</v>
      </c>
      <c r="O55" s="69">
        <v>1</v>
      </c>
      <c r="P55" s="77">
        <v>0.0012152777777777778</v>
      </c>
      <c r="Q55" s="78">
        <f t="shared" si="0"/>
        <v>0.7524305555555553</v>
      </c>
    </row>
    <row r="56" spans="1:17" s="73" customFormat="1" ht="12.75">
      <c r="A56" s="69"/>
      <c r="B56" s="69" t="s">
        <v>138</v>
      </c>
      <c r="C56" s="74" t="s">
        <v>146</v>
      </c>
      <c r="D56" s="69" t="s">
        <v>160</v>
      </c>
      <c r="E56" s="69" t="s">
        <v>127</v>
      </c>
      <c r="F56" s="69">
        <v>1</v>
      </c>
      <c r="G56" s="77">
        <v>0.0006944444444444445</v>
      </c>
      <c r="H56" s="78">
        <f t="shared" si="1"/>
        <v>0.6545717592592595</v>
      </c>
      <c r="J56" s="69"/>
      <c r="K56" s="69" t="s">
        <v>143</v>
      </c>
      <c r="L56" s="74" t="s">
        <v>137</v>
      </c>
      <c r="M56" s="69" t="s">
        <v>167</v>
      </c>
      <c r="N56" s="69" t="s">
        <v>125</v>
      </c>
      <c r="O56" s="69">
        <v>2</v>
      </c>
      <c r="P56" s="75">
        <v>0.0024305555555555556</v>
      </c>
      <c r="Q56" s="78">
        <f t="shared" si="0"/>
        <v>0.753645833333333</v>
      </c>
    </row>
    <row r="57" spans="1:17" s="73" customFormat="1" ht="12.75">
      <c r="A57" s="69"/>
      <c r="B57" s="69" t="s">
        <v>143</v>
      </c>
      <c r="C57" s="74" t="s">
        <v>146</v>
      </c>
      <c r="D57" s="69" t="s">
        <v>163</v>
      </c>
      <c r="E57" s="69" t="s">
        <v>127</v>
      </c>
      <c r="F57" s="69">
        <v>1</v>
      </c>
      <c r="G57" s="77">
        <v>0.0008101851851851852</v>
      </c>
      <c r="H57" s="78">
        <f t="shared" si="1"/>
        <v>0.6552662037037039</v>
      </c>
      <c r="J57" s="69"/>
      <c r="K57" s="69" t="s">
        <v>144</v>
      </c>
      <c r="L57" s="74" t="s">
        <v>137</v>
      </c>
      <c r="M57" s="69" t="s">
        <v>167</v>
      </c>
      <c r="N57" s="69" t="s">
        <v>125</v>
      </c>
      <c r="O57" s="69">
        <v>2</v>
      </c>
      <c r="P57" s="75">
        <v>0.0024305555555555556</v>
      </c>
      <c r="Q57" s="78">
        <f t="shared" si="0"/>
        <v>0.7585069444444441</v>
      </c>
    </row>
    <row r="58" spans="1:17" s="73" customFormat="1" ht="12.75">
      <c r="A58" s="69"/>
      <c r="B58" s="69" t="s">
        <v>144</v>
      </c>
      <c r="C58" s="74" t="s">
        <v>146</v>
      </c>
      <c r="D58" s="69" t="s">
        <v>163</v>
      </c>
      <c r="E58" s="69" t="s">
        <v>127</v>
      </c>
      <c r="F58" s="69">
        <v>1</v>
      </c>
      <c r="G58" s="77">
        <v>0.0008101851851851852</v>
      </c>
      <c r="H58" s="78">
        <f t="shared" si="1"/>
        <v>0.6560763888888891</v>
      </c>
      <c r="J58" s="69"/>
      <c r="K58" s="69" t="s">
        <v>141</v>
      </c>
      <c r="L58" s="74" t="s">
        <v>137</v>
      </c>
      <c r="M58" s="69" t="s">
        <v>167</v>
      </c>
      <c r="N58" s="69" t="s">
        <v>125</v>
      </c>
      <c r="O58" s="69">
        <v>2</v>
      </c>
      <c r="P58" s="75">
        <v>0.0022569444444444447</v>
      </c>
      <c r="Q58" s="78">
        <f t="shared" si="0"/>
        <v>0.7633680555555552</v>
      </c>
    </row>
    <row r="59" spans="1:17" s="73" customFormat="1" ht="12.75">
      <c r="A59" s="69"/>
      <c r="B59" s="69" t="s">
        <v>141</v>
      </c>
      <c r="C59" s="74" t="s">
        <v>146</v>
      </c>
      <c r="D59" s="69" t="s">
        <v>163</v>
      </c>
      <c r="E59" s="69" t="s">
        <v>127</v>
      </c>
      <c r="F59" s="69">
        <v>1</v>
      </c>
      <c r="G59" s="77">
        <v>0.0008101851851851852</v>
      </c>
      <c r="H59" s="78">
        <f t="shared" si="1"/>
        <v>0.6568865740740742</v>
      </c>
      <c r="J59" s="69"/>
      <c r="K59" s="69" t="s">
        <v>142</v>
      </c>
      <c r="L59" s="74" t="s">
        <v>137</v>
      </c>
      <c r="M59" s="69" t="s">
        <v>167</v>
      </c>
      <c r="N59" s="69" t="s">
        <v>125</v>
      </c>
      <c r="O59" s="69">
        <v>2</v>
      </c>
      <c r="P59" s="75">
        <v>0.0022569444444444447</v>
      </c>
      <c r="Q59" s="78">
        <f t="shared" si="0"/>
        <v>0.7678819444444441</v>
      </c>
    </row>
    <row r="60" spans="1:17" s="73" customFormat="1" ht="12.75">
      <c r="A60" s="69"/>
      <c r="B60" s="69" t="s">
        <v>142</v>
      </c>
      <c r="C60" s="74" t="s">
        <v>146</v>
      </c>
      <c r="D60" s="69" t="s">
        <v>163</v>
      </c>
      <c r="E60" s="69" t="s">
        <v>127</v>
      </c>
      <c r="F60" s="69">
        <v>1</v>
      </c>
      <c r="G60" s="77">
        <v>0.0008101851851851852</v>
      </c>
      <c r="H60" s="78">
        <f t="shared" si="1"/>
        <v>0.6576967592592594</v>
      </c>
      <c r="J60" s="69"/>
      <c r="K60" s="69" t="s">
        <v>139</v>
      </c>
      <c r="L60" s="74" t="s">
        <v>137</v>
      </c>
      <c r="M60" s="69" t="s">
        <v>167</v>
      </c>
      <c r="N60" s="69" t="s">
        <v>125</v>
      </c>
      <c r="O60" s="69">
        <v>1</v>
      </c>
      <c r="P60" s="75">
        <v>0.0020833333333333333</v>
      </c>
      <c r="Q60" s="78">
        <f t="shared" si="0"/>
        <v>0.7723958333333331</v>
      </c>
    </row>
    <row r="61" spans="1:17" s="73" customFormat="1" ht="12.75">
      <c r="A61" s="69"/>
      <c r="B61" s="69" t="s">
        <v>143</v>
      </c>
      <c r="C61" s="74" t="s">
        <v>146</v>
      </c>
      <c r="D61" s="69" t="s">
        <v>165</v>
      </c>
      <c r="E61" s="69" t="s">
        <v>127</v>
      </c>
      <c r="F61" s="69">
        <v>1</v>
      </c>
      <c r="G61" s="77">
        <v>0.0008680555555555555</v>
      </c>
      <c r="H61" s="78">
        <f t="shared" si="1"/>
        <v>0.6585069444444446</v>
      </c>
      <c r="J61" s="69"/>
      <c r="K61" s="69" t="s">
        <v>140</v>
      </c>
      <c r="L61" s="74" t="s">
        <v>137</v>
      </c>
      <c r="M61" s="69" t="s">
        <v>167</v>
      </c>
      <c r="N61" s="69" t="s">
        <v>125</v>
      </c>
      <c r="O61" s="69">
        <v>1</v>
      </c>
      <c r="P61" s="75">
        <v>0.0019097222222222222</v>
      </c>
      <c r="Q61" s="78">
        <f t="shared" si="0"/>
        <v>0.7744791666666664</v>
      </c>
    </row>
    <row r="62" spans="1:17" s="73" customFormat="1" ht="12.75">
      <c r="A62" s="69"/>
      <c r="B62" s="69" t="s">
        <v>144</v>
      </c>
      <c r="C62" s="74" t="s">
        <v>146</v>
      </c>
      <c r="D62" s="69" t="s">
        <v>165</v>
      </c>
      <c r="E62" s="69" t="s">
        <v>127</v>
      </c>
      <c r="F62" s="69">
        <v>1</v>
      </c>
      <c r="G62" s="77">
        <v>0.0008680555555555555</v>
      </c>
      <c r="H62" s="78">
        <f t="shared" si="1"/>
        <v>0.6593750000000002</v>
      </c>
      <c r="J62" s="69"/>
      <c r="K62" s="69" t="s">
        <v>136</v>
      </c>
      <c r="L62" s="74" t="s">
        <v>137</v>
      </c>
      <c r="M62" s="69" t="s">
        <v>167</v>
      </c>
      <c r="N62" s="69" t="s">
        <v>125</v>
      </c>
      <c r="O62" s="69">
        <v>1</v>
      </c>
      <c r="P62" s="75">
        <v>0.0020833333333333333</v>
      </c>
      <c r="Q62" s="78">
        <f t="shared" si="0"/>
        <v>0.7763888888888886</v>
      </c>
    </row>
    <row r="63" spans="1:17" s="73" customFormat="1" ht="12.75">
      <c r="A63" s="69"/>
      <c r="B63" s="69" t="s">
        <v>141</v>
      </c>
      <c r="C63" s="74" t="s">
        <v>146</v>
      </c>
      <c r="D63" s="69" t="s">
        <v>165</v>
      </c>
      <c r="E63" s="69" t="s">
        <v>127</v>
      </c>
      <c r="F63" s="69">
        <v>1</v>
      </c>
      <c r="G63" s="77">
        <v>0.0008680555555555555</v>
      </c>
      <c r="H63" s="78">
        <f t="shared" si="1"/>
        <v>0.6602430555555557</v>
      </c>
      <c r="J63" s="69"/>
      <c r="K63" s="69" t="s">
        <v>138</v>
      </c>
      <c r="L63" s="74" t="s">
        <v>137</v>
      </c>
      <c r="M63" s="69" t="s">
        <v>167</v>
      </c>
      <c r="N63" s="69" t="s">
        <v>125</v>
      </c>
      <c r="O63" s="69">
        <v>2</v>
      </c>
      <c r="P63" s="77">
        <v>0.0019097222222222222</v>
      </c>
      <c r="Q63" s="78">
        <f t="shared" si="0"/>
        <v>0.7784722222222219</v>
      </c>
    </row>
    <row r="64" spans="1:17" s="73" customFormat="1" ht="12.75">
      <c r="A64" s="69"/>
      <c r="B64" s="69" t="s">
        <v>142</v>
      </c>
      <c r="C64" s="74" t="s">
        <v>146</v>
      </c>
      <c r="D64" s="69" t="s">
        <v>165</v>
      </c>
      <c r="E64" s="69" t="s">
        <v>127</v>
      </c>
      <c r="F64" s="69">
        <v>1</v>
      </c>
      <c r="G64" s="77">
        <v>0.0008680555555555555</v>
      </c>
      <c r="H64" s="78">
        <f t="shared" si="1"/>
        <v>0.6611111111111113</v>
      </c>
      <c r="K64" s="81"/>
      <c r="L64" s="82"/>
      <c r="M64" s="81" t="s">
        <v>148</v>
      </c>
      <c r="N64" s="81"/>
      <c r="O64" s="83"/>
      <c r="P64" s="84"/>
      <c r="Q64" s="78">
        <f t="shared" si="0"/>
        <v>0.7822916666666664</v>
      </c>
    </row>
    <row r="65" spans="1:8" s="73" customFormat="1" ht="12.75">
      <c r="A65" s="69"/>
      <c r="B65" s="69" t="s">
        <v>143</v>
      </c>
      <c r="C65" s="74" t="s">
        <v>146</v>
      </c>
      <c r="D65" s="69" t="s">
        <v>166</v>
      </c>
      <c r="E65" s="69" t="s">
        <v>127</v>
      </c>
      <c r="F65" s="69">
        <v>1</v>
      </c>
      <c r="G65" s="77">
        <v>0.0008101851851851852</v>
      </c>
      <c r="H65" s="78">
        <f t="shared" si="1"/>
        <v>0.6619791666666669</v>
      </c>
    </row>
    <row r="97" ht="13.5">
      <c r="J97" s="52"/>
    </row>
    <row r="98" ht="13.5">
      <c r="J98" s="52"/>
    </row>
    <row r="99" ht="13.5">
      <c r="J99" s="52"/>
    </row>
    <row r="100" ht="13.5">
      <c r="J100" s="52"/>
    </row>
    <row r="101" ht="13.5">
      <c r="J101" s="52"/>
    </row>
    <row r="102" ht="13.5">
      <c r="J102" s="52"/>
    </row>
    <row r="128" spans="2:7" ht="13.5">
      <c r="B128" s="52"/>
      <c r="C128" s="52"/>
      <c r="D128" s="52"/>
      <c r="E128" s="52"/>
      <c r="F128" s="63"/>
      <c r="G128" s="52"/>
    </row>
  </sheetData>
  <sheetProtection/>
  <printOptions/>
  <pageMargins left="0.11811023622047245" right="0.196850393700787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2015-09-02T23:02:41Z</cp:lastPrinted>
  <dcterms:created xsi:type="dcterms:W3CDTF">1997-01-08T22:48:59Z</dcterms:created>
  <dcterms:modified xsi:type="dcterms:W3CDTF">2015-09-03T04:24:31Z</dcterms:modified>
  <cp:category/>
  <cp:version/>
  <cp:contentType/>
  <cp:contentStatus/>
</cp:coreProperties>
</file>