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470" activeTab="0"/>
  </bookViews>
  <sheets>
    <sheet name="リレー用紙" sheetId="1" r:id="rId1"/>
    <sheet name="座席割当計算表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<sst xmlns="http://schemas.openxmlformats.org/spreadsheetml/2006/main" count="115" uniqueCount="53">
  <si>
    <t>男</t>
  </si>
  <si>
    <t>女</t>
  </si>
  <si>
    <t>愛媛県スイミングクラブ協会</t>
  </si>
  <si>
    <t>選手観覧席座席割り</t>
  </si>
  <si>
    <t>＊入場の混乱を避ける為にクラブごとに割り振りいたしました。ご了承ください。</t>
  </si>
  <si>
    <t>地区名</t>
  </si>
  <si>
    <t>選手数</t>
  </si>
  <si>
    <t>％</t>
  </si>
  <si>
    <t>座席数割</t>
  </si>
  <si>
    <t>中予</t>
  </si>
  <si>
    <t>南予</t>
  </si>
  <si>
    <t>東予</t>
  </si>
  <si>
    <t>組</t>
  </si>
  <si>
    <t>リレーオーダー用紙</t>
  </si>
  <si>
    <t>チーム名</t>
  </si>
  <si>
    <t>コース</t>
  </si>
  <si>
    <t>年齢区分</t>
  </si>
  <si>
    <t>種　目</t>
  </si>
  <si>
    <t>泳　順</t>
  </si>
  <si>
    <t>ふ　　り　　が　　な</t>
  </si>
  <si>
    <t>年　齢</t>
  </si>
  <si>
    <t>氏</t>
  </si>
  <si>
    <t>名</t>
  </si>
  <si>
    <t>（　　　　）</t>
  </si>
  <si>
    <t>記載責任者</t>
  </si>
  <si>
    <t>エリエールSS</t>
  </si>
  <si>
    <t>ファイブテン</t>
  </si>
  <si>
    <t>マコトSC双葉</t>
  </si>
  <si>
    <t>五百木SC</t>
  </si>
  <si>
    <t>アズサ松山</t>
  </si>
  <si>
    <t>かしま道後</t>
  </si>
  <si>
    <t>南海DC</t>
  </si>
  <si>
    <t>南海朝生田</t>
  </si>
  <si>
    <t>石原ＳＣ</t>
  </si>
  <si>
    <t>八幡浜ＳＣ</t>
  </si>
  <si>
    <t>リー保内</t>
  </si>
  <si>
    <t>クアＳＳ</t>
  </si>
  <si>
    <t>　 Ｂ（１０歳以下）　　 Ｃ（１１～１２歳）</t>
  </si>
  <si>
    <t xml:space="preserve">　 Ｄ（１３～１４歳）　　 Ｅ（１５～１８歳）  </t>
  </si>
  <si>
    <t>瀬戸内Ｓ</t>
  </si>
  <si>
    <t>西条ＳＣ</t>
  </si>
  <si>
    <t>フィッタ松山</t>
  </si>
  <si>
    <t>ＴＯＴＡＬ</t>
  </si>
  <si>
    <t>％</t>
  </si>
  <si>
    <t>ﾌｧｲﾌﾞﾃﾝ東予</t>
  </si>
  <si>
    <t>保護者観覧席座席割り</t>
  </si>
  <si>
    <t>フィッタ新居浜</t>
  </si>
  <si>
    <t>Again</t>
  </si>
  <si>
    <t>Ｒｙｕｏｗ</t>
  </si>
  <si>
    <t>コミュニティ</t>
  </si>
  <si>
    <t>　　　　メドレーリレー             フリーリレー</t>
  </si>
  <si>
    <t>　２００ｍ　　　　４００ｍ　　　　８００ｍ</t>
  </si>
  <si>
    <t>プロNo．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</si>
</sst>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@&quot;組&quot;"/>
    <numFmt numFmtId="179" formatCode="m/d"/>
    <numFmt numFmtId="180" formatCode="#,##0&quot;円&quot;"/>
    <numFmt numFmtId="181" formatCode="[$-F400]h:mm:ss\ AM/PM"/>
    <numFmt numFmtId="182" formatCode="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;@"/>
    <numFmt numFmtId="188" formatCode="&quot;¥&quot;#,##0_);[Red]\(&quot;¥&quot;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shrinkToFit="1"/>
    </xf>
    <xf numFmtId="0" fontId="5" fillId="24" borderId="17" xfId="0" applyFont="1" applyFill="1" applyBorder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9" fontId="5" fillId="0" borderId="10" xfId="0" applyNumberFormat="1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shrinkToFit="1"/>
    </xf>
    <xf numFmtId="9" fontId="5" fillId="24" borderId="10" xfId="0" applyNumberFormat="1" applyFont="1" applyFill="1" applyBorder="1" applyAlignment="1">
      <alignment horizontal="center" shrinkToFit="1"/>
    </xf>
    <xf numFmtId="1" fontId="5" fillId="24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9" fontId="5" fillId="0" borderId="0" xfId="0" applyNumberFormat="1" applyFont="1" applyFill="1" applyBorder="1" applyAlignment="1">
      <alignment horizontal="center" shrinkToFit="1"/>
    </xf>
    <xf numFmtId="1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2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.12109375" style="1" customWidth="1"/>
    <col min="2" max="2" width="12.00390625" style="3" customWidth="1"/>
    <col min="3" max="3" width="4.125" style="3" customWidth="1"/>
    <col min="4" max="4" width="6.375" style="1" customWidth="1"/>
    <col min="5" max="6" width="9.875" style="1" customWidth="1"/>
    <col min="7" max="7" width="9.875" style="3" customWidth="1"/>
    <col min="8" max="8" width="9.875" style="1" customWidth="1"/>
    <col min="9" max="10" width="6.625" style="1" customWidth="1"/>
    <col min="11" max="11" width="12.00390625" style="1" customWidth="1"/>
    <col min="12" max="12" width="4.125" style="1" customWidth="1"/>
    <col min="13" max="13" width="6.375" style="1" customWidth="1"/>
    <col min="14" max="17" width="9.875" style="1" customWidth="1"/>
    <col min="18" max="16384" width="9.00390625" style="1" customWidth="1"/>
  </cols>
  <sheetData>
    <row r="1" spans="4:16" ht="27" customHeight="1">
      <c r="D1" s="75" t="s">
        <v>13</v>
      </c>
      <c r="E1" s="75"/>
      <c r="F1" s="75"/>
      <c r="G1" s="75"/>
      <c r="I1" s="52"/>
      <c r="K1" s="3"/>
      <c r="L1" s="3"/>
      <c r="M1" s="75" t="s">
        <v>13</v>
      </c>
      <c r="N1" s="75"/>
      <c r="O1" s="75"/>
      <c r="P1" s="75"/>
    </row>
    <row r="2" spans="9:16" ht="13.5" customHeight="1">
      <c r="I2" s="52"/>
      <c r="K2" s="3"/>
      <c r="L2" s="3"/>
      <c r="P2" s="3"/>
    </row>
    <row r="3" spans="2:17" ht="41.25" customHeight="1">
      <c r="B3" s="4" t="s">
        <v>14</v>
      </c>
      <c r="C3" s="65"/>
      <c r="D3" s="66"/>
      <c r="E3" s="66"/>
      <c r="F3" s="66"/>
      <c r="G3" s="66"/>
      <c r="H3" s="67"/>
      <c r="I3" s="52"/>
      <c r="K3" s="4" t="s">
        <v>14</v>
      </c>
      <c r="L3" s="65"/>
      <c r="M3" s="66"/>
      <c r="N3" s="66"/>
      <c r="O3" s="66"/>
      <c r="P3" s="66"/>
      <c r="Q3" s="67"/>
    </row>
    <row r="4" spans="2:17" ht="41.25" customHeight="1">
      <c r="B4" s="4" t="s">
        <v>52</v>
      </c>
      <c r="C4" s="65"/>
      <c r="D4" s="67"/>
      <c r="E4" s="4" t="s">
        <v>12</v>
      </c>
      <c r="F4" s="5"/>
      <c r="G4" s="4" t="s">
        <v>15</v>
      </c>
      <c r="H4" s="5"/>
      <c r="I4" s="52"/>
      <c r="K4" s="4" t="s">
        <v>52</v>
      </c>
      <c r="L4" s="65"/>
      <c r="M4" s="67"/>
      <c r="N4" s="4" t="s">
        <v>12</v>
      </c>
      <c r="O4" s="5"/>
      <c r="P4" s="4" t="s">
        <v>15</v>
      </c>
      <c r="Q4" s="5"/>
    </row>
    <row r="5" spans="2:17" ht="21.75" customHeight="1">
      <c r="B5" s="76" t="s">
        <v>16</v>
      </c>
      <c r="C5" s="6" t="s">
        <v>37</v>
      </c>
      <c r="E5" s="7"/>
      <c r="F5" s="6"/>
      <c r="G5" s="7"/>
      <c r="H5" s="8"/>
      <c r="I5" s="52"/>
      <c r="K5" s="76" t="s">
        <v>16</v>
      </c>
      <c r="L5" s="6" t="s">
        <v>37</v>
      </c>
      <c r="N5" s="7"/>
      <c r="O5" s="6"/>
      <c r="P5" s="7"/>
      <c r="Q5" s="8"/>
    </row>
    <row r="6" spans="2:17" ht="21.75" customHeight="1">
      <c r="B6" s="77"/>
      <c r="C6" s="9" t="s">
        <v>38</v>
      </c>
      <c r="D6" s="10"/>
      <c r="E6" s="11"/>
      <c r="F6" s="10"/>
      <c r="G6" s="11"/>
      <c r="H6" s="12"/>
      <c r="I6" s="52"/>
      <c r="K6" s="77"/>
      <c r="L6" s="9" t="s">
        <v>38</v>
      </c>
      <c r="M6" s="10"/>
      <c r="N6" s="11"/>
      <c r="O6" s="10"/>
      <c r="P6" s="11"/>
      <c r="Q6" s="12"/>
    </row>
    <row r="7" spans="2:17" ht="21.75" customHeight="1">
      <c r="B7" s="71" t="s">
        <v>17</v>
      </c>
      <c r="C7" s="78" t="s">
        <v>0</v>
      </c>
      <c r="D7" s="79"/>
      <c r="E7" s="14" t="s">
        <v>51</v>
      </c>
      <c r="F7" s="14"/>
      <c r="G7" s="14"/>
      <c r="H7" s="15"/>
      <c r="I7" s="53"/>
      <c r="K7" s="71" t="s">
        <v>17</v>
      </c>
      <c r="L7" s="78" t="s">
        <v>0</v>
      </c>
      <c r="M7" s="79"/>
      <c r="N7" s="14" t="s">
        <v>51</v>
      </c>
      <c r="O7" s="14"/>
      <c r="P7" s="14"/>
      <c r="Q7" s="15"/>
    </row>
    <row r="8" spans="2:17" ht="21.75" customHeight="1">
      <c r="B8" s="72"/>
      <c r="C8" s="80" t="s">
        <v>1</v>
      </c>
      <c r="D8" s="81"/>
      <c r="E8" s="16" t="s">
        <v>50</v>
      </c>
      <c r="G8" s="16"/>
      <c r="H8" s="17"/>
      <c r="I8" s="53"/>
      <c r="K8" s="72"/>
      <c r="L8" s="80" t="s">
        <v>1</v>
      </c>
      <c r="M8" s="81"/>
      <c r="N8" s="16" t="s">
        <v>50</v>
      </c>
      <c r="P8" s="16"/>
      <c r="Q8" s="17"/>
    </row>
    <row r="9" spans="2:17" ht="18.75" customHeight="1">
      <c r="B9" s="71" t="s">
        <v>18</v>
      </c>
      <c r="C9" s="60" t="s">
        <v>19</v>
      </c>
      <c r="D9" s="61"/>
      <c r="E9" s="61"/>
      <c r="F9" s="61"/>
      <c r="G9" s="64"/>
      <c r="H9" s="73" t="s">
        <v>20</v>
      </c>
      <c r="I9" s="54"/>
      <c r="K9" s="71" t="s">
        <v>18</v>
      </c>
      <c r="L9" s="60" t="s">
        <v>19</v>
      </c>
      <c r="M9" s="61"/>
      <c r="N9" s="61"/>
      <c r="O9" s="61"/>
      <c r="P9" s="64"/>
      <c r="Q9" s="73" t="s">
        <v>20</v>
      </c>
    </row>
    <row r="10" spans="2:17" ht="26.25" customHeight="1">
      <c r="B10" s="72"/>
      <c r="C10" s="68" t="s">
        <v>21</v>
      </c>
      <c r="D10" s="69"/>
      <c r="E10" s="70"/>
      <c r="F10" s="58" t="s">
        <v>22</v>
      </c>
      <c r="G10" s="59"/>
      <c r="H10" s="74"/>
      <c r="I10" s="54"/>
      <c r="K10" s="72"/>
      <c r="L10" s="68" t="s">
        <v>21</v>
      </c>
      <c r="M10" s="69"/>
      <c r="N10" s="70"/>
      <c r="O10" s="58" t="s">
        <v>22</v>
      </c>
      <c r="P10" s="59"/>
      <c r="Q10" s="74"/>
    </row>
    <row r="11" spans="2:17" ht="19.5" customHeight="1">
      <c r="B11" s="71">
        <v>1</v>
      </c>
      <c r="C11" s="60"/>
      <c r="D11" s="61"/>
      <c r="E11" s="62"/>
      <c r="F11" s="63"/>
      <c r="G11" s="64"/>
      <c r="H11" s="13"/>
      <c r="I11" s="55"/>
      <c r="K11" s="71">
        <v>1</v>
      </c>
      <c r="L11" s="60"/>
      <c r="M11" s="61"/>
      <c r="N11" s="62"/>
      <c r="O11" s="63"/>
      <c r="P11" s="64"/>
      <c r="Q11" s="13"/>
    </row>
    <row r="12" spans="2:17" ht="41.25" customHeight="1">
      <c r="B12" s="72"/>
      <c r="C12" s="68"/>
      <c r="D12" s="69"/>
      <c r="E12" s="70"/>
      <c r="F12" s="58"/>
      <c r="G12" s="59"/>
      <c r="H12" s="57" t="s">
        <v>23</v>
      </c>
      <c r="I12" s="55"/>
      <c r="K12" s="72"/>
      <c r="L12" s="68"/>
      <c r="M12" s="69"/>
      <c r="N12" s="70"/>
      <c r="O12" s="58"/>
      <c r="P12" s="59"/>
      <c r="Q12" s="57" t="s">
        <v>23</v>
      </c>
    </row>
    <row r="13" spans="2:17" ht="19.5" customHeight="1">
      <c r="B13" s="71">
        <v>2</v>
      </c>
      <c r="C13" s="60"/>
      <c r="D13" s="61"/>
      <c r="E13" s="62"/>
      <c r="F13" s="63"/>
      <c r="G13" s="64"/>
      <c r="H13" s="13"/>
      <c r="I13" s="52"/>
      <c r="K13" s="71">
        <v>2</v>
      </c>
      <c r="L13" s="60"/>
      <c r="M13" s="61"/>
      <c r="N13" s="62"/>
      <c r="O13" s="63"/>
      <c r="P13" s="64"/>
      <c r="Q13" s="13"/>
    </row>
    <row r="14" spans="2:17" ht="41.25" customHeight="1">
      <c r="B14" s="72"/>
      <c r="C14" s="68"/>
      <c r="D14" s="69"/>
      <c r="E14" s="70"/>
      <c r="F14" s="58"/>
      <c r="G14" s="59"/>
      <c r="H14" s="57" t="s">
        <v>23</v>
      </c>
      <c r="I14" s="55"/>
      <c r="K14" s="72"/>
      <c r="L14" s="68"/>
      <c r="M14" s="69"/>
      <c r="N14" s="70"/>
      <c r="O14" s="58"/>
      <c r="P14" s="59"/>
      <c r="Q14" s="57" t="s">
        <v>23</v>
      </c>
    </row>
    <row r="15" spans="2:17" ht="19.5" customHeight="1">
      <c r="B15" s="71">
        <v>3</v>
      </c>
      <c r="C15" s="60"/>
      <c r="D15" s="61"/>
      <c r="E15" s="62"/>
      <c r="F15" s="63"/>
      <c r="G15" s="64"/>
      <c r="H15" s="13"/>
      <c r="I15" s="55"/>
      <c r="K15" s="71">
        <v>3</v>
      </c>
      <c r="L15" s="60"/>
      <c r="M15" s="61"/>
      <c r="N15" s="62"/>
      <c r="O15" s="63"/>
      <c r="P15" s="64"/>
      <c r="Q15" s="13"/>
    </row>
    <row r="16" spans="2:17" ht="41.25" customHeight="1">
      <c r="B16" s="72"/>
      <c r="C16" s="68"/>
      <c r="D16" s="69"/>
      <c r="E16" s="70"/>
      <c r="F16" s="58"/>
      <c r="G16" s="59"/>
      <c r="H16" s="57" t="s">
        <v>23</v>
      </c>
      <c r="I16" s="55"/>
      <c r="K16" s="72"/>
      <c r="L16" s="68"/>
      <c r="M16" s="69"/>
      <c r="N16" s="70"/>
      <c r="O16" s="58"/>
      <c r="P16" s="59"/>
      <c r="Q16" s="57" t="s">
        <v>23</v>
      </c>
    </row>
    <row r="17" spans="2:17" ht="19.5" customHeight="1">
      <c r="B17" s="71">
        <v>4</v>
      </c>
      <c r="C17" s="60"/>
      <c r="D17" s="61"/>
      <c r="E17" s="62"/>
      <c r="F17" s="63"/>
      <c r="G17" s="64"/>
      <c r="H17" s="13"/>
      <c r="I17" s="52"/>
      <c r="K17" s="71">
        <v>4</v>
      </c>
      <c r="L17" s="60"/>
      <c r="M17" s="61"/>
      <c r="N17" s="62"/>
      <c r="O17" s="63"/>
      <c r="P17" s="64"/>
      <c r="Q17" s="13"/>
    </row>
    <row r="18" spans="2:17" ht="41.25" customHeight="1">
      <c r="B18" s="72"/>
      <c r="C18" s="68"/>
      <c r="D18" s="69"/>
      <c r="E18" s="70"/>
      <c r="F18" s="58"/>
      <c r="G18" s="59"/>
      <c r="H18" s="57" t="s">
        <v>23</v>
      </c>
      <c r="I18" s="55"/>
      <c r="K18" s="72"/>
      <c r="L18" s="68"/>
      <c r="M18" s="69"/>
      <c r="N18" s="70"/>
      <c r="O18" s="58"/>
      <c r="P18" s="59"/>
      <c r="Q18" s="57" t="s">
        <v>23</v>
      </c>
    </row>
    <row r="19" spans="9:16" ht="21.75" customHeight="1">
      <c r="I19" s="52"/>
      <c r="K19" s="3"/>
      <c r="L19" s="3"/>
      <c r="P19" s="3"/>
    </row>
    <row r="20" spans="2:17" ht="38.25" customHeight="1">
      <c r="B20" s="65" t="s">
        <v>24</v>
      </c>
      <c r="C20" s="66"/>
      <c r="D20" s="67"/>
      <c r="E20" s="65"/>
      <c r="F20" s="66"/>
      <c r="G20" s="66"/>
      <c r="H20" s="67"/>
      <c r="I20" s="52"/>
      <c r="K20" s="65" t="s">
        <v>24</v>
      </c>
      <c r="L20" s="66"/>
      <c r="M20" s="67"/>
      <c r="N20" s="65"/>
      <c r="O20" s="66"/>
      <c r="P20" s="66"/>
      <c r="Q20" s="67"/>
    </row>
    <row r="21" spans="8:17" ht="30" customHeight="1">
      <c r="H21" s="18" t="s">
        <v>2</v>
      </c>
      <c r="I21" s="56"/>
      <c r="K21" s="3"/>
      <c r="L21" s="3"/>
      <c r="P21" s="3"/>
      <c r="Q21" s="18" t="s">
        <v>2</v>
      </c>
    </row>
    <row r="22" spans="9:16" ht="17.25">
      <c r="I22" s="52"/>
      <c r="K22" s="3"/>
      <c r="L22" s="3"/>
      <c r="P22" s="3"/>
    </row>
    <row r="23" ht="17.25">
      <c r="I23" s="52"/>
    </row>
  </sheetData>
  <sheetProtection/>
  <mergeCells count="68">
    <mergeCell ref="L7:M7"/>
    <mergeCell ref="L8:M8"/>
    <mergeCell ref="C7:D7"/>
    <mergeCell ref="C8:D8"/>
    <mergeCell ref="D1:G1"/>
    <mergeCell ref="M1:P1"/>
    <mergeCell ref="B5:B6"/>
    <mergeCell ref="K5:K6"/>
    <mergeCell ref="B13:B14"/>
    <mergeCell ref="K13:K14"/>
    <mergeCell ref="B9:B10"/>
    <mergeCell ref="B7:B8"/>
    <mergeCell ref="K7:K8"/>
    <mergeCell ref="C10:E10"/>
    <mergeCell ref="B11:B12"/>
    <mergeCell ref="K11:K12"/>
    <mergeCell ref="Q9:Q10"/>
    <mergeCell ref="F10:G10"/>
    <mergeCell ref="O10:P10"/>
    <mergeCell ref="H9:H10"/>
    <mergeCell ref="C9:G9"/>
    <mergeCell ref="K9:K10"/>
    <mergeCell ref="L9:P9"/>
    <mergeCell ref="L10:N10"/>
    <mergeCell ref="B20:D20"/>
    <mergeCell ref="K20:M20"/>
    <mergeCell ref="B15:B16"/>
    <mergeCell ref="K15:K16"/>
    <mergeCell ref="B17:B18"/>
    <mergeCell ref="K17:K18"/>
    <mergeCell ref="C17:E17"/>
    <mergeCell ref="F17:G17"/>
    <mergeCell ref="C18:E18"/>
    <mergeCell ref="F18:G18"/>
    <mergeCell ref="C13:E13"/>
    <mergeCell ref="F13:G13"/>
    <mergeCell ref="C3:H3"/>
    <mergeCell ref="C4:D4"/>
    <mergeCell ref="C11:E11"/>
    <mergeCell ref="F11:G11"/>
    <mergeCell ref="C12:E12"/>
    <mergeCell ref="F12:G12"/>
    <mergeCell ref="C14:E14"/>
    <mergeCell ref="F14:G14"/>
    <mergeCell ref="C15:E15"/>
    <mergeCell ref="F15:G15"/>
    <mergeCell ref="C16:E16"/>
    <mergeCell ref="F16:G16"/>
    <mergeCell ref="E20:H20"/>
    <mergeCell ref="L3:Q3"/>
    <mergeCell ref="L4:M4"/>
    <mergeCell ref="L11:N11"/>
    <mergeCell ref="O11:P11"/>
    <mergeCell ref="L12:N12"/>
    <mergeCell ref="O12:P12"/>
    <mergeCell ref="L13:N13"/>
    <mergeCell ref="O13:P13"/>
    <mergeCell ref="L14:N14"/>
    <mergeCell ref="O14:P14"/>
    <mergeCell ref="L15:N15"/>
    <mergeCell ref="O15:P15"/>
    <mergeCell ref="N20:Q20"/>
    <mergeCell ref="L16:N16"/>
    <mergeCell ref="O16:P16"/>
    <mergeCell ref="L17:N17"/>
    <mergeCell ref="O17:P17"/>
    <mergeCell ref="L18:N18"/>
    <mergeCell ref="O18:P18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Zeros="0" zoomScalePageLayoutView="0" workbookViewId="0" topLeftCell="B4">
      <selection activeCell="N19" sqref="N19"/>
    </sheetView>
  </sheetViews>
  <sheetFormatPr defaultColWidth="9.00390625" defaultRowHeight="17.25" customHeight="1"/>
  <cols>
    <col min="1" max="1" width="1.37890625" style="33" customWidth="1"/>
    <col min="2" max="2" width="14.00390625" style="24" customWidth="1"/>
    <col min="3" max="4" width="9.00390625" style="33" customWidth="1"/>
    <col min="5" max="5" width="9.50390625" style="33" bestFit="1" customWidth="1"/>
    <col min="6" max="6" width="3.625" style="33" customWidth="1"/>
    <col min="7" max="7" width="19.375" style="33" customWidth="1"/>
    <col min="8" max="8" width="9.00390625" style="33" customWidth="1"/>
    <col min="9" max="10" width="9.625" style="33" bestFit="1" customWidth="1"/>
    <col min="11" max="11" width="3.50390625" style="33" customWidth="1"/>
    <col min="12" max="12" width="19.125" style="33" customWidth="1"/>
    <col min="13" max="14" width="9.00390625" style="33" customWidth="1"/>
    <col min="15" max="15" width="10.625" style="33" customWidth="1"/>
    <col min="16" max="16384" width="9.00390625" style="33" customWidth="1"/>
  </cols>
  <sheetData>
    <row r="1" spans="1:11" ht="17.25" customHeight="1" thickBot="1">
      <c r="A1" s="20"/>
      <c r="B1" s="20"/>
      <c r="C1" s="82" t="s">
        <v>3</v>
      </c>
      <c r="D1" s="83"/>
      <c r="E1" s="83"/>
      <c r="F1" s="83"/>
      <c r="G1" s="84"/>
      <c r="H1" s="20"/>
      <c r="I1" s="20"/>
      <c r="J1" s="20"/>
      <c r="K1" s="20"/>
    </row>
    <row r="2" spans="1:11" s="51" customFormat="1" ht="17.25" customHeight="1">
      <c r="A2" s="19"/>
      <c r="B2" s="19"/>
      <c r="C2" s="21" t="s">
        <v>4</v>
      </c>
      <c r="D2" s="19"/>
      <c r="E2" s="19"/>
      <c r="F2" s="19"/>
      <c r="G2" s="19"/>
      <c r="H2" s="19"/>
      <c r="I2" s="19"/>
      <c r="J2" s="19"/>
      <c r="K2" s="19"/>
    </row>
    <row r="3" spans="1:11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ht="17.25" customHeight="1">
      <c r="A4" s="20"/>
      <c r="B4" s="22" t="s">
        <v>5</v>
      </c>
      <c r="C4" s="34" t="s">
        <v>6</v>
      </c>
      <c r="D4" s="34" t="s">
        <v>7</v>
      </c>
      <c r="E4" s="34" t="s">
        <v>8</v>
      </c>
      <c r="F4" s="20"/>
      <c r="G4" s="22" t="s">
        <v>9</v>
      </c>
      <c r="H4" s="34" t="s">
        <v>6</v>
      </c>
      <c r="I4" s="34" t="s">
        <v>7</v>
      </c>
      <c r="J4" s="34" t="s">
        <v>8</v>
      </c>
      <c r="K4" s="20"/>
      <c r="L4" s="35" t="s">
        <v>10</v>
      </c>
      <c r="M4" s="34" t="s">
        <v>6</v>
      </c>
      <c r="N4" s="34" t="s">
        <v>7</v>
      </c>
      <c r="O4" s="34" t="s">
        <v>8</v>
      </c>
    </row>
    <row r="5" spans="1:15" ht="17.25" customHeight="1">
      <c r="A5" s="20"/>
      <c r="B5" s="22" t="s">
        <v>11</v>
      </c>
      <c r="C5" s="34">
        <f>C18</f>
        <v>159</v>
      </c>
      <c r="D5" s="36">
        <f>+C5/C8</f>
        <v>0.3063583815028902</v>
      </c>
      <c r="E5" s="37">
        <f>+E8*D5</f>
        <v>117.64161849710983</v>
      </c>
      <c r="F5" s="20"/>
      <c r="G5" s="2" t="s">
        <v>28</v>
      </c>
      <c r="H5" s="39">
        <v>36</v>
      </c>
      <c r="I5" s="36">
        <f>+H5/H$15</f>
        <v>0.1506276150627615</v>
      </c>
      <c r="J5" s="37">
        <f>+J$15*I5</f>
        <v>26.63583815028902</v>
      </c>
      <c r="K5" s="20"/>
      <c r="L5" s="2" t="s">
        <v>49</v>
      </c>
      <c r="M5" s="39">
        <v>35</v>
      </c>
      <c r="N5" s="36">
        <f>+M5/M14</f>
        <v>0.2892561983471074</v>
      </c>
      <c r="O5" s="37">
        <f aca="true" t="shared" si="0" ref="O5:O12">+O$14*N5</f>
        <v>25.895953757225435</v>
      </c>
    </row>
    <row r="6" spans="1:15" ht="17.25" customHeight="1">
      <c r="A6" s="20"/>
      <c r="B6" s="22" t="s">
        <v>9</v>
      </c>
      <c r="C6" s="34">
        <f>H15</f>
        <v>239</v>
      </c>
      <c r="D6" s="36">
        <f>+C6/C8</f>
        <v>0.4605009633911368</v>
      </c>
      <c r="E6" s="37">
        <f>+E8*D6</f>
        <v>176.83236994219652</v>
      </c>
      <c r="F6" s="20"/>
      <c r="G6" s="2" t="s">
        <v>29</v>
      </c>
      <c r="H6" s="39">
        <v>28</v>
      </c>
      <c r="I6" s="36">
        <f aca="true" t="shared" si="1" ref="I6:I14">+H6/H$15</f>
        <v>0.11715481171548117</v>
      </c>
      <c r="J6" s="37">
        <f aca="true" t="shared" si="2" ref="J6:J14">+J$15*I6</f>
        <v>20.716763005780347</v>
      </c>
      <c r="K6" s="20"/>
      <c r="L6" s="2" t="s">
        <v>35</v>
      </c>
      <c r="M6" s="39">
        <v>15</v>
      </c>
      <c r="N6" s="36">
        <f>+M6/M14</f>
        <v>0.12396694214876033</v>
      </c>
      <c r="O6" s="37">
        <f t="shared" si="0"/>
        <v>11.098265895953759</v>
      </c>
    </row>
    <row r="7" spans="1:15" ht="17.25" customHeight="1">
      <c r="A7" s="20"/>
      <c r="B7" s="22" t="s">
        <v>10</v>
      </c>
      <c r="C7" s="34">
        <f>M14</f>
        <v>121</v>
      </c>
      <c r="D7" s="36">
        <f>+C7/C8</f>
        <v>0.23314065510597304</v>
      </c>
      <c r="E7" s="37">
        <f>+E8*D7</f>
        <v>89.52601156069365</v>
      </c>
      <c r="F7" s="20"/>
      <c r="G7" s="2" t="s">
        <v>30</v>
      </c>
      <c r="H7" s="39">
        <v>51</v>
      </c>
      <c r="I7" s="36">
        <f t="shared" si="1"/>
        <v>0.21338912133891214</v>
      </c>
      <c r="J7" s="37">
        <f t="shared" si="2"/>
        <v>37.73410404624277</v>
      </c>
      <c r="K7" s="20"/>
      <c r="L7" s="2" t="s">
        <v>34</v>
      </c>
      <c r="M7" s="39">
        <v>29</v>
      </c>
      <c r="N7" s="36">
        <f>+M7/M14</f>
        <v>0.2396694214876033</v>
      </c>
      <c r="O7" s="37">
        <f t="shared" si="0"/>
        <v>21.456647398843934</v>
      </c>
    </row>
    <row r="8" spans="1:15" ht="17.25" customHeight="1">
      <c r="A8" s="20"/>
      <c r="B8" s="23" t="s">
        <v>42</v>
      </c>
      <c r="C8" s="40">
        <f>SUM(C5:C7)</f>
        <v>519</v>
      </c>
      <c r="D8" s="41">
        <f>SUM(D5:D7)</f>
        <v>1</v>
      </c>
      <c r="E8" s="42">
        <f>312+72</f>
        <v>384</v>
      </c>
      <c r="F8" s="20"/>
      <c r="G8" s="2" t="s">
        <v>31</v>
      </c>
      <c r="H8" s="39">
        <v>38</v>
      </c>
      <c r="I8" s="36">
        <f t="shared" si="1"/>
        <v>0.1589958158995816</v>
      </c>
      <c r="J8" s="37">
        <f t="shared" si="2"/>
        <v>28.11560693641618</v>
      </c>
      <c r="K8" s="20"/>
      <c r="L8" s="2" t="s">
        <v>36</v>
      </c>
      <c r="M8" s="39">
        <v>38</v>
      </c>
      <c r="N8" s="36">
        <f>+M8/M14</f>
        <v>0.3140495867768595</v>
      </c>
      <c r="O8" s="37">
        <v>18</v>
      </c>
    </row>
    <row r="9" spans="1:15" ht="17.25" customHeight="1">
      <c r="A9" s="20"/>
      <c r="B9" s="20"/>
      <c r="C9" s="20"/>
      <c r="D9" s="20"/>
      <c r="E9" s="20"/>
      <c r="F9" s="20"/>
      <c r="G9" s="2" t="s">
        <v>32</v>
      </c>
      <c r="H9" s="39">
        <v>19</v>
      </c>
      <c r="I9" s="36">
        <f t="shared" si="1"/>
        <v>0.0794979079497908</v>
      </c>
      <c r="J9" s="37">
        <f t="shared" si="2"/>
        <v>14.05780346820809</v>
      </c>
      <c r="K9" s="20"/>
      <c r="L9" s="2" t="s">
        <v>48</v>
      </c>
      <c r="M9" s="39">
        <v>4</v>
      </c>
      <c r="N9" s="36">
        <f>+M9/M14</f>
        <v>0.03305785123966942</v>
      </c>
      <c r="O9" s="37">
        <f t="shared" si="0"/>
        <v>2.9595375722543356</v>
      </c>
    </row>
    <row r="10" spans="1:15" ht="17.25" customHeight="1">
      <c r="A10" s="20"/>
      <c r="B10" s="22" t="s">
        <v>11</v>
      </c>
      <c r="C10" s="34" t="s">
        <v>6</v>
      </c>
      <c r="D10" s="34" t="s">
        <v>43</v>
      </c>
      <c r="E10" s="34" t="s">
        <v>8</v>
      </c>
      <c r="F10" s="20"/>
      <c r="G10" s="2" t="s">
        <v>33</v>
      </c>
      <c r="H10" s="39">
        <v>34</v>
      </c>
      <c r="I10" s="36">
        <f t="shared" si="1"/>
        <v>0.14225941422594143</v>
      </c>
      <c r="J10" s="37">
        <f t="shared" si="2"/>
        <v>25.15606936416185</v>
      </c>
      <c r="K10" s="20"/>
      <c r="L10" s="43"/>
      <c r="M10" s="39"/>
      <c r="N10" s="36">
        <f>+M10/M14</f>
        <v>0</v>
      </c>
      <c r="O10" s="37">
        <f t="shared" si="0"/>
        <v>0</v>
      </c>
    </row>
    <row r="11" spans="1:15" ht="17.25" customHeight="1">
      <c r="A11" s="20"/>
      <c r="B11" s="2" t="s">
        <v>25</v>
      </c>
      <c r="C11" s="44">
        <v>40</v>
      </c>
      <c r="D11" s="36">
        <f aca="true" t="shared" si="3" ref="D11:D17">+C11/C$18</f>
        <v>0.25157232704402516</v>
      </c>
      <c r="E11" s="37">
        <f aca="true" t="shared" si="4" ref="E11:E17">+E$18*D11</f>
        <v>29.595375722543356</v>
      </c>
      <c r="F11" s="20"/>
      <c r="G11" s="2" t="s">
        <v>47</v>
      </c>
      <c r="H11" s="39">
        <v>12</v>
      </c>
      <c r="I11" s="36">
        <f t="shared" si="1"/>
        <v>0.0502092050209205</v>
      </c>
      <c r="J11" s="37">
        <f t="shared" si="2"/>
        <v>8.878612716763005</v>
      </c>
      <c r="K11" s="20"/>
      <c r="L11" s="43"/>
      <c r="M11" s="39"/>
      <c r="N11" s="36">
        <f>+M11/M14</f>
        <v>0</v>
      </c>
      <c r="O11" s="37">
        <f t="shared" si="0"/>
        <v>0</v>
      </c>
    </row>
    <row r="12" spans="1:15" ht="17.25" customHeight="1">
      <c r="A12" s="20"/>
      <c r="B12" s="2" t="s">
        <v>26</v>
      </c>
      <c r="C12" s="44">
        <v>39</v>
      </c>
      <c r="D12" s="36">
        <f t="shared" si="3"/>
        <v>0.24528301886792453</v>
      </c>
      <c r="E12" s="37">
        <f t="shared" si="4"/>
        <v>28.85549132947977</v>
      </c>
      <c r="F12" s="20"/>
      <c r="G12" s="2" t="s">
        <v>41</v>
      </c>
      <c r="H12" s="39">
        <v>21</v>
      </c>
      <c r="I12" s="36">
        <f t="shared" si="1"/>
        <v>0.08786610878661087</v>
      </c>
      <c r="J12" s="37">
        <f t="shared" si="2"/>
        <v>15.537572254335258</v>
      </c>
      <c r="K12" s="20"/>
      <c r="L12" s="43"/>
      <c r="M12" s="39"/>
      <c r="N12" s="36">
        <f>+M12/M14</f>
        <v>0</v>
      </c>
      <c r="O12" s="37">
        <f t="shared" si="0"/>
        <v>0</v>
      </c>
    </row>
    <row r="13" spans="1:15" ht="17.25" customHeight="1">
      <c r="A13" s="20"/>
      <c r="B13" s="2" t="s">
        <v>44</v>
      </c>
      <c r="C13" s="44">
        <v>15</v>
      </c>
      <c r="D13" s="36">
        <f t="shared" si="3"/>
        <v>0.09433962264150944</v>
      </c>
      <c r="E13" s="37">
        <f t="shared" si="4"/>
        <v>11.098265895953759</v>
      </c>
      <c r="F13" s="20"/>
      <c r="G13" s="38"/>
      <c r="H13" s="39"/>
      <c r="I13" s="36">
        <f t="shared" si="1"/>
        <v>0</v>
      </c>
      <c r="J13" s="37">
        <f t="shared" si="2"/>
        <v>0</v>
      </c>
      <c r="K13" s="20"/>
      <c r="L13" s="43"/>
      <c r="M13" s="39"/>
      <c r="N13" s="36">
        <f>+M13/M14</f>
        <v>0</v>
      </c>
      <c r="O13" s="37">
        <f>+O$14*N13</f>
        <v>0</v>
      </c>
    </row>
    <row r="14" spans="1:15" ht="17.25" customHeight="1">
      <c r="A14" s="20"/>
      <c r="B14" s="2" t="s">
        <v>40</v>
      </c>
      <c r="C14" s="44">
        <v>9</v>
      </c>
      <c r="D14" s="36">
        <f t="shared" si="3"/>
        <v>0.05660377358490566</v>
      </c>
      <c r="E14" s="37">
        <f t="shared" si="4"/>
        <v>6.658959537572255</v>
      </c>
      <c r="F14" s="20"/>
      <c r="G14" s="38"/>
      <c r="H14" s="39"/>
      <c r="I14" s="36">
        <f t="shared" si="1"/>
        <v>0</v>
      </c>
      <c r="J14" s="37">
        <f t="shared" si="2"/>
        <v>0</v>
      </c>
      <c r="K14" s="20"/>
      <c r="L14" s="40" t="s">
        <v>42</v>
      </c>
      <c r="M14" s="40">
        <f>SUM(M5:M13)</f>
        <v>121</v>
      </c>
      <c r="N14" s="40">
        <f>SUM(N5:N13)</f>
        <v>0.9999999999999999</v>
      </c>
      <c r="O14" s="42">
        <f>E7</f>
        <v>89.52601156069365</v>
      </c>
    </row>
    <row r="15" spans="1:11" ht="17.25" customHeight="1">
      <c r="A15" s="20"/>
      <c r="B15" s="2" t="s">
        <v>39</v>
      </c>
      <c r="C15" s="44">
        <v>18</v>
      </c>
      <c r="D15" s="36">
        <f t="shared" si="3"/>
        <v>0.11320754716981132</v>
      </c>
      <c r="E15" s="37">
        <f t="shared" si="4"/>
        <v>13.31791907514451</v>
      </c>
      <c r="F15" s="20"/>
      <c r="G15" s="40" t="s">
        <v>42</v>
      </c>
      <c r="H15" s="40">
        <f>SUM(H5:H14)</f>
        <v>239</v>
      </c>
      <c r="I15" s="41">
        <f>SUM(I5:I14)</f>
        <v>1.0000000000000002</v>
      </c>
      <c r="J15" s="42">
        <f>E6</f>
        <v>176.83236994219652</v>
      </c>
      <c r="K15" s="20"/>
    </row>
    <row r="16" spans="1:15" ht="17.25" customHeight="1">
      <c r="A16" s="20"/>
      <c r="B16" s="2" t="s">
        <v>27</v>
      </c>
      <c r="C16" s="44">
        <v>28</v>
      </c>
      <c r="D16" s="36">
        <f t="shared" si="3"/>
        <v>0.1761006289308176</v>
      </c>
      <c r="E16" s="37">
        <f t="shared" si="4"/>
        <v>20.716763005780347</v>
      </c>
      <c r="F16" s="20"/>
      <c r="G16" s="20"/>
      <c r="H16" s="20"/>
      <c r="I16" s="20"/>
      <c r="J16" s="45"/>
      <c r="K16" s="20"/>
      <c r="O16" s="45"/>
    </row>
    <row r="17" spans="1:11" ht="17.25" customHeight="1">
      <c r="A17" s="20"/>
      <c r="B17" s="2" t="s">
        <v>46</v>
      </c>
      <c r="C17" s="44">
        <v>10</v>
      </c>
      <c r="D17" s="36">
        <f t="shared" si="3"/>
        <v>0.06289308176100629</v>
      </c>
      <c r="E17" s="37">
        <f t="shared" si="4"/>
        <v>7.398843930635839</v>
      </c>
      <c r="F17" s="20"/>
      <c r="G17" s="20"/>
      <c r="H17" s="20"/>
      <c r="I17" s="20"/>
      <c r="J17" s="20"/>
      <c r="K17" s="20"/>
    </row>
    <row r="18" spans="1:11" ht="17.25" customHeight="1" thickBot="1">
      <c r="A18" s="20"/>
      <c r="B18" s="23" t="s">
        <v>42</v>
      </c>
      <c r="C18" s="40">
        <f>SUM(C11:C17)</f>
        <v>159</v>
      </c>
      <c r="D18" s="41">
        <f>SUM(D11:D17)</f>
        <v>0.9999999999999999</v>
      </c>
      <c r="E18" s="42">
        <f>E5</f>
        <v>117.64161849710983</v>
      </c>
      <c r="F18" s="20"/>
      <c r="G18" s="20"/>
      <c r="H18" s="20"/>
      <c r="I18" s="20"/>
      <c r="J18" s="20"/>
      <c r="K18" s="20"/>
    </row>
    <row r="19" spans="1:11" s="51" customFormat="1" ht="17.25" customHeight="1" thickBot="1">
      <c r="A19" s="19"/>
      <c r="B19" s="24"/>
      <c r="C19" s="33"/>
      <c r="D19" s="33"/>
      <c r="E19" s="33"/>
      <c r="G19" s="30"/>
      <c r="H19" s="31" t="s">
        <v>45</v>
      </c>
      <c r="I19" s="31"/>
      <c r="J19" s="31"/>
      <c r="K19" s="32"/>
    </row>
    <row r="20" spans="1:11" s="51" customFormat="1" ht="17.25" customHeight="1">
      <c r="A20" s="19"/>
      <c r="B20" s="22" t="s">
        <v>5</v>
      </c>
      <c r="C20" s="34" t="s">
        <v>6</v>
      </c>
      <c r="D20" s="34" t="s">
        <v>43</v>
      </c>
      <c r="E20" s="34" t="s">
        <v>8</v>
      </c>
      <c r="F20" s="25"/>
      <c r="G20" s="26"/>
      <c r="H20" s="26"/>
      <c r="I20" s="19"/>
      <c r="J20" s="19"/>
      <c r="K20" s="19"/>
    </row>
    <row r="21" spans="1:11" s="51" customFormat="1" ht="17.25" customHeight="1">
      <c r="A21" s="19"/>
      <c r="B21" s="22" t="str">
        <f aca="true" t="shared" si="5" ref="B21:C23">B5</f>
        <v>東予</v>
      </c>
      <c r="C21" s="22">
        <f t="shared" si="5"/>
        <v>159</v>
      </c>
      <c r="D21" s="36">
        <f>+C21/C24</f>
        <v>0.3063583815028902</v>
      </c>
      <c r="E21" s="37">
        <f>+E24*D21</f>
        <v>95.58381502890174</v>
      </c>
      <c r="F21" s="19"/>
      <c r="G21" s="21" t="s">
        <v>4</v>
      </c>
      <c r="H21" s="19"/>
      <c r="I21" s="19"/>
      <c r="J21" s="19"/>
      <c r="K21" s="19"/>
    </row>
    <row r="22" spans="1:11" ht="17.25" customHeight="1">
      <c r="A22" s="20"/>
      <c r="B22" s="22" t="str">
        <f t="shared" si="5"/>
        <v>中予</v>
      </c>
      <c r="C22" s="22">
        <f t="shared" si="5"/>
        <v>239</v>
      </c>
      <c r="D22" s="36">
        <f>+C22/C24</f>
        <v>0.4605009633911368</v>
      </c>
      <c r="E22" s="37">
        <f>+E24*D22</f>
        <v>143.67630057803467</v>
      </c>
      <c r="F22" s="20"/>
      <c r="G22" s="20"/>
      <c r="H22" s="20"/>
      <c r="I22" s="20"/>
      <c r="J22" s="20"/>
      <c r="K22" s="20"/>
    </row>
    <row r="23" spans="1:15" ht="17.25" customHeight="1">
      <c r="A23" s="20"/>
      <c r="B23" s="22" t="str">
        <f t="shared" si="5"/>
        <v>南予</v>
      </c>
      <c r="C23" s="22">
        <f t="shared" si="5"/>
        <v>121</v>
      </c>
      <c r="D23" s="36">
        <f>+C23/C24</f>
        <v>0.23314065510597304</v>
      </c>
      <c r="E23" s="37">
        <f>+E24*D23</f>
        <v>72.73988439306359</v>
      </c>
      <c r="F23" s="20"/>
      <c r="G23" s="22" t="s">
        <v>9</v>
      </c>
      <c r="H23" s="34" t="s">
        <v>6</v>
      </c>
      <c r="I23" s="34" t="s">
        <v>43</v>
      </c>
      <c r="J23" s="34" t="s">
        <v>8</v>
      </c>
      <c r="K23" s="20"/>
      <c r="L23" s="35" t="s">
        <v>10</v>
      </c>
      <c r="M23" s="34" t="s">
        <v>6</v>
      </c>
      <c r="N23" s="34" t="s">
        <v>43</v>
      </c>
      <c r="O23" s="34" t="s">
        <v>8</v>
      </c>
    </row>
    <row r="24" spans="1:15" ht="17.25" customHeight="1">
      <c r="A24" s="20"/>
      <c r="B24" s="23" t="s">
        <v>42</v>
      </c>
      <c r="C24" s="40">
        <f>SUM(C21:C23)</f>
        <v>519</v>
      </c>
      <c r="D24" s="41">
        <f>SUM(D21:D23)</f>
        <v>1</v>
      </c>
      <c r="E24" s="42">
        <f>696-E8</f>
        <v>312</v>
      </c>
      <c r="F24" s="20"/>
      <c r="G24" s="22" t="str">
        <f aca="true" t="shared" si="6" ref="G24:H33">G5</f>
        <v>五百木SC</v>
      </c>
      <c r="H24" s="22">
        <f t="shared" si="6"/>
        <v>36</v>
      </c>
      <c r="I24" s="36">
        <f>+H24/H$34</f>
        <v>0.1506276150627615</v>
      </c>
      <c r="J24" s="37">
        <f>+E$22*I24</f>
        <v>21.641618497109825</v>
      </c>
      <c r="K24" s="20"/>
      <c r="L24" s="22" t="str">
        <f aca="true" t="shared" si="7" ref="L24:M32">L5</f>
        <v>コミュニティ</v>
      </c>
      <c r="M24" s="22">
        <f t="shared" si="7"/>
        <v>35</v>
      </c>
      <c r="N24" s="36">
        <f>+M24/M$33</f>
        <v>0.2892561983471074</v>
      </c>
      <c r="O24" s="37">
        <f>+E$23*N24</f>
        <v>21.040462427745666</v>
      </c>
    </row>
    <row r="25" spans="1:15" ht="17.25" customHeight="1">
      <c r="A25" s="20"/>
      <c r="B25" s="20"/>
      <c r="C25" s="20"/>
      <c r="D25" s="20"/>
      <c r="E25" s="20"/>
      <c r="F25" s="20"/>
      <c r="G25" s="22" t="str">
        <f t="shared" si="6"/>
        <v>アズサ松山</v>
      </c>
      <c r="H25" s="22">
        <f t="shared" si="6"/>
        <v>28</v>
      </c>
      <c r="I25" s="36">
        <f aca="true" t="shared" si="8" ref="I25:I33">+H25/H$34</f>
        <v>0.11715481171548117</v>
      </c>
      <c r="J25" s="37">
        <f>+E$22*I25</f>
        <v>16.83236994219653</v>
      </c>
      <c r="K25" s="20"/>
      <c r="L25" s="22" t="str">
        <f t="shared" si="7"/>
        <v>リー保内</v>
      </c>
      <c r="M25" s="22">
        <f t="shared" si="7"/>
        <v>15</v>
      </c>
      <c r="N25" s="36">
        <f aca="true" t="shared" si="9" ref="N25:N32">+M25/M$33</f>
        <v>0.12396694214876033</v>
      </c>
      <c r="O25" s="37">
        <f>+E$23*N25</f>
        <v>9.017341040462428</v>
      </c>
    </row>
    <row r="26" spans="1:15" ht="17.25" customHeight="1">
      <c r="A26" s="20"/>
      <c r="B26" s="22" t="s">
        <v>11</v>
      </c>
      <c r="C26" s="34" t="s">
        <v>6</v>
      </c>
      <c r="D26" s="34" t="s">
        <v>43</v>
      </c>
      <c r="E26" s="34" t="s">
        <v>8</v>
      </c>
      <c r="F26" s="20"/>
      <c r="G26" s="22" t="str">
        <f t="shared" si="6"/>
        <v>かしま道後</v>
      </c>
      <c r="H26" s="22">
        <f t="shared" si="6"/>
        <v>51</v>
      </c>
      <c r="I26" s="36">
        <f t="shared" si="8"/>
        <v>0.21338912133891214</v>
      </c>
      <c r="J26" s="37">
        <v>28</v>
      </c>
      <c r="K26" s="20"/>
      <c r="L26" s="22" t="str">
        <f t="shared" si="7"/>
        <v>八幡浜ＳＣ</v>
      </c>
      <c r="M26" s="22">
        <f t="shared" si="7"/>
        <v>29</v>
      </c>
      <c r="N26" s="36">
        <f t="shared" si="9"/>
        <v>0.2396694214876033</v>
      </c>
      <c r="O26" s="37">
        <f>+E$23*N26</f>
        <v>17.433526011560694</v>
      </c>
    </row>
    <row r="27" spans="1:15" ht="17.25" customHeight="1">
      <c r="A27" s="20"/>
      <c r="B27" s="22" t="str">
        <f aca="true" t="shared" si="10" ref="B27:C33">B11</f>
        <v>エリエールSS</v>
      </c>
      <c r="C27" s="22">
        <f t="shared" si="10"/>
        <v>40</v>
      </c>
      <c r="D27" s="36">
        <f aca="true" t="shared" si="11" ref="D27:D33">+C27/C$34</f>
        <v>0.25157232704402516</v>
      </c>
      <c r="E27" s="37">
        <f aca="true" t="shared" si="12" ref="E27:E33">+E$21*D27</f>
        <v>24.046242774566476</v>
      </c>
      <c r="F27" s="20"/>
      <c r="G27" s="22" t="str">
        <f t="shared" si="6"/>
        <v>南海DC</v>
      </c>
      <c r="H27" s="22">
        <f t="shared" si="6"/>
        <v>38</v>
      </c>
      <c r="I27" s="36">
        <f t="shared" si="8"/>
        <v>0.1589958158995816</v>
      </c>
      <c r="J27" s="37">
        <f aca="true" t="shared" si="13" ref="J27:J33">+E$22*I27</f>
        <v>22.84393063583815</v>
      </c>
      <c r="K27" s="20"/>
      <c r="L27" s="22" t="str">
        <f t="shared" si="7"/>
        <v>クアＳＳ</v>
      </c>
      <c r="M27" s="22">
        <f t="shared" si="7"/>
        <v>38</v>
      </c>
      <c r="N27" s="36">
        <f t="shared" si="9"/>
        <v>0.3140495867768595</v>
      </c>
      <c r="O27" s="37">
        <v>17</v>
      </c>
    </row>
    <row r="28" spans="1:15" ht="17.25" customHeight="1">
      <c r="A28" s="20"/>
      <c r="B28" s="22" t="str">
        <f t="shared" si="10"/>
        <v>ファイブテン</v>
      </c>
      <c r="C28" s="22">
        <f t="shared" si="10"/>
        <v>39</v>
      </c>
      <c r="D28" s="36">
        <f t="shared" si="11"/>
        <v>0.24528301886792453</v>
      </c>
      <c r="E28" s="37">
        <f t="shared" si="12"/>
        <v>23.445086705202314</v>
      </c>
      <c r="F28" s="20"/>
      <c r="G28" s="22" t="str">
        <f t="shared" si="6"/>
        <v>南海朝生田</v>
      </c>
      <c r="H28" s="22">
        <f t="shared" si="6"/>
        <v>19</v>
      </c>
      <c r="I28" s="36">
        <f t="shared" si="8"/>
        <v>0.0794979079497908</v>
      </c>
      <c r="J28" s="37">
        <f t="shared" si="13"/>
        <v>11.421965317919074</v>
      </c>
      <c r="K28" s="20"/>
      <c r="L28" s="22" t="str">
        <f t="shared" si="7"/>
        <v>Ｒｙｕｏｗ</v>
      </c>
      <c r="M28" s="22">
        <f t="shared" si="7"/>
        <v>4</v>
      </c>
      <c r="N28" s="36">
        <f t="shared" si="9"/>
        <v>0.03305785123966942</v>
      </c>
      <c r="O28" s="37">
        <f>+E$23*N28</f>
        <v>2.4046242774566475</v>
      </c>
    </row>
    <row r="29" spans="1:15" ht="17.25" customHeight="1">
      <c r="A29" s="20"/>
      <c r="B29" s="22" t="str">
        <f t="shared" si="10"/>
        <v>ﾌｧｲﾌﾞﾃﾝ東予</v>
      </c>
      <c r="C29" s="22">
        <f t="shared" si="10"/>
        <v>15</v>
      </c>
      <c r="D29" s="36">
        <f t="shared" si="11"/>
        <v>0.09433962264150944</v>
      </c>
      <c r="E29" s="37">
        <f t="shared" si="12"/>
        <v>9.017341040462428</v>
      </c>
      <c r="F29" s="20"/>
      <c r="G29" s="22" t="str">
        <f t="shared" si="6"/>
        <v>石原ＳＣ</v>
      </c>
      <c r="H29" s="22">
        <f t="shared" si="6"/>
        <v>34</v>
      </c>
      <c r="I29" s="36">
        <f t="shared" si="8"/>
        <v>0.14225941422594143</v>
      </c>
      <c r="J29" s="37">
        <f t="shared" si="13"/>
        <v>20.439306358381504</v>
      </c>
      <c r="K29" s="20"/>
      <c r="L29" s="22">
        <f t="shared" si="7"/>
        <v>0</v>
      </c>
      <c r="M29" s="22">
        <f t="shared" si="7"/>
        <v>0</v>
      </c>
      <c r="N29" s="36">
        <f t="shared" si="9"/>
        <v>0</v>
      </c>
      <c r="O29" s="37">
        <f>+E$23*N29</f>
        <v>0</v>
      </c>
    </row>
    <row r="30" spans="1:15" ht="17.25" customHeight="1">
      <c r="A30" s="20"/>
      <c r="B30" s="22" t="str">
        <f t="shared" si="10"/>
        <v>西条ＳＣ</v>
      </c>
      <c r="C30" s="22">
        <f t="shared" si="10"/>
        <v>9</v>
      </c>
      <c r="D30" s="36">
        <f t="shared" si="11"/>
        <v>0.05660377358490566</v>
      </c>
      <c r="E30" s="37">
        <f t="shared" si="12"/>
        <v>5.410404624277457</v>
      </c>
      <c r="F30" s="20"/>
      <c r="G30" s="22" t="str">
        <f t="shared" si="6"/>
        <v>Again</v>
      </c>
      <c r="H30" s="22">
        <f t="shared" si="6"/>
        <v>12</v>
      </c>
      <c r="I30" s="36">
        <f t="shared" si="8"/>
        <v>0.0502092050209205</v>
      </c>
      <c r="J30" s="37">
        <f t="shared" si="13"/>
        <v>7.213872832369941</v>
      </c>
      <c r="K30" s="20"/>
      <c r="L30" s="22">
        <f t="shared" si="7"/>
        <v>0</v>
      </c>
      <c r="M30" s="22">
        <f t="shared" si="7"/>
        <v>0</v>
      </c>
      <c r="N30" s="36">
        <f t="shared" si="9"/>
        <v>0</v>
      </c>
      <c r="O30" s="37">
        <f>+E$23*N30</f>
        <v>0</v>
      </c>
    </row>
    <row r="31" spans="1:15" ht="17.25" customHeight="1">
      <c r="A31" s="20"/>
      <c r="B31" s="22" t="str">
        <f t="shared" si="10"/>
        <v>瀬戸内Ｓ</v>
      </c>
      <c r="C31" s="22">
        <f t="shared" si="10"/>
        <v>18</v>
      </c>
      <c r="D31" s="36">
        <f t="shared" si="11"/>
        <v>0.11320754716981132</v>
      </c>
      <c r="E31" s="37">
        <f t="shared" si="12"/>
        <v>10.820809248554914</v>
      </c>
      <c r="F31" s="20"/>
      <c r="G31" s="22" t="str">
        <f t="shared" si="6"/>
        <v>フィッタ松山</v>
      </c>
      <c r="H31" s="22">
        <f t="shared" si="6"/>
        <v>21</v>
      </c>
      <c r="I31" s="36">
        <f t="shared" si="8"/>
        <v>0.08786610878661087</v>
      </c>
      <c r="J31" s="37">
        <f t="shared" si="13"/>
        <v>12.624277456647397</v>
      </c>
      <c r="K31" s="20"/>
      <c r="L31" s="22">
        <f t="shared" si="7"/>
        <v>0</v>
      </c>
      <c r="M31" s="22">
        <f t="shared" si="7"/>
        <v>0</v>
      </c>
      <c r="N31" s="36">
        <f t="shared" si="9"/>
        <v>0</v>
      </c>
      <c r="O31" s="37">
        <f>+E$23*N31</f>
        <v>0</v>
      </c>
    </row>
    <row r="32" spans="1:15" ht="17.25" customHeight="1">
      <c r="A32" s="20"/>
      <c r="B32" s="22" t="str">
        <f t="shared" si="10"/>
        <v>マコトSC双葉</v>
      </c>
      <c r="C32" s="22">
        <f t="shared" si="10"/>
        <v>28</v>
      </c>
      <c r="D32" s="36">
        <f t="shared" si="11"/>
        <v>0.1761006289308176</v>
      </c>
      <c r="E32" s="37">
        <f t="shared" si="12"/>
        <v>16.832369942196532</v>
      </c>
      <c r="F32" s="20"/>
      <c r="G32" s="22">
        <f t="shared" si="6"/>
        <v>0</v>
      </c>
      <c r="H32" s="22">
        <f t="shared" si="6"/>
        <v>0</v>
      </c>
      <c r="I32" s="36">
        <f t="shared" si="8"/>
        <v>0</v>
      </c>
      <c r="J32" s="37">
        <f t="shared" si="13"/>
        <v>0</v>
      </c>
      <c r="K32" s="20"/>
      <c r="L32" s="22">
        <f t="shared" si="7"/>
        <v>0</v>
      </c>
      <c r="M32" s="22">
        <f t="shared" si="7"/>
        <v>0</v>
      </c>
      <c r="N32" s="36">
        <f t="shared" si="9"/>
        <v>0</v>
      </c>
      <c r="O32" s="37">
        <f>+E$23*N32</f>
        <v>0</v>
      </c>
    </row>
    <row r="33" spans="1:15" ht="17.25" customHeight="1">
      <c r="A33" s="20"/>
      <c r="B33" s="22" t="str">
        <f t="shared" si="10"/>
        <v>フィッタ新居浜</v>
      </c>
      <c r="C33" s="22">
        <f t="shared" si="10"/>
        <v>10</v>
      </c>
      <c r="D33" s="36">
        <f t="shared" si="11"/>
        <v>0.06289308176100629</v>
      </c>
      <c r="E33" s="37">
        <f t="shared" si="12"/>
        <v>6.011560693641619</v>
      </c>
      <c r="F33" s="20"/>
      <c r="G33" s="22">
        <f t="shared" si="6"/>
        <v>0</v>
      </c>
      <c r="H33" s="22">
        <f t="shared" si="6"/>
        <v>0</v>
      </c>
      <c r="I33" s="36">
        <f t="shared" si="8"/>
        <v>0</v>
      </c>
      <c r="J33" s="37">
        <f t="shared" si="13"/>
        <v>0</v>
      </c>
      <c r="K33" s="20"/>
      <c r="L33" s="40" t="s">
        <v>42</v>
      </c>
      <c r="M33" s="40">
        <f>SUM(M24:M32)</f>
        <v>121</v>
      </c>
      <c r="N33" s="41">
        <f>SUM(N24:N32)</f>
        <v>0.9999999999999999</v>
      </c>
      <c r="O33" s="42">
        <f>E23</f>
        <v>72.73988439306359</v>
      </c>
    </row>
    <row r="34" spans="1:11" ht="17.25" customHeight="1">
      <c r="A34" s="20"/>
      <c r="B34" s="23" t="s">
        <v>42</v>
      </c>
      <c r="C34" s="40">
        <f>SUM(C27:C33)</f>
        <v>159</v>
      </c>
      <c r="D34" s="41">
        <f>SUM(D27:D33)</f>
        <v>0.9999999999999999</v>
      </c>
      <c r="E34" s="42">
        <f>SUM(E27:E33)</f>
        <v>95.58381502890174</v>
      </c>
      <c r="F34" s="20"/>
      <c r="G34" s="40" t="s">
        <v>42</v>
      </c>
      <c r="H34" s="40">
        <f>SUM(H24:H33)</f>
        <v>239</v>
      </c>
      <c r="I34" s="41">
        <f>SUM(I24:I33)</f>
        <v>1.0000000000000002</v>
      </c>
      <c r="J34" s="42">
        <f>E22</f>
        <v>143.67630057803467</v>
      </c>
      <c r="K34" s="20"/>
    </row>
    <row r="35" spans="1:15" ht="17.25" customHeight="1">
      <c r="A35" s="20"/>
      <c r="F35" s="20"/>
      <c r="G35" s="20"/>
      <c r="H35" s="20"/>
      <c r="I35" s="20"/>
      <c r="J35" s="45"/>
      <c r="K35" s="20"/>
      <c r="O35" s="45"/>
    </row>
    <row r="36" spans="1:11" ht="17.25" customHeight="1">
      <c r="A36" s="20"/>
      <c r="B36" s="20"/>
      <c r="C36" s="20"/>
      <c r="D36" s="20"/>
      <c r="E36" s="45"/>
      <c r="F36" s="20"/>
      <c r="G36" s="20"/>
      <c r="H36" s="20"/>
      <c r="I36" s="20"/>
      <c r="J36" s="45"/>
      <c r="K36" s="20"/>
    </row>
    <row r="37" spans="1:11" ht="17.25" customHeight="1">
      <c r="A37" s="20"/>
      <c r="B37" s="27"/>
      <c r="C37" s="27"/>
      <c r="D37" s="27"/>
      <c r="E37" s="27"/>
      <c r="F37" s="20"/>
      <c r="G37" s="20"/>
      <c r="H37" s="20"/>
      <c r="I37" s="20"/>
      <c r="J37" s="20"/>
      <c r="K37" s="20"/>
    </row>
    <row r="38" spans="1:11" ht="17.25" customHeight="1">
      <c r="A38" s="20"/>
      <c r="B38" s="27"/>
      <c r="C38" s="27"/>
      <c r="D38" s="27"/>
      <c r="E38" s="27"/>
      <c r="F38" s="20"/>
      <c r="G38" s="20"/>
      <c r="H38" s="20"/>
      <c r="I38" s="20"/>
      <c r="J38" s="20"/>
      <c r="K38" s="20"/>
    </row>
    <row r="39" spans="1:11" ht="17.25" customHeight="1">
      <c r="A39" s="20"/>
      <c r="B39" s="27"/>
      <c r="C39" s="27"/>
      <c r="D39" s="27"/>
      <c r="E39" s="27"/>
      <c r="F39" s="27"/>
      <c r="G39" s="27"/>
      <c r="H39" s="27"/>
      <c r="I39" s="20"/>
      <c r="J39" s="20"/>
      <c r="K39" s="20"/>
    </row>
    <row r="40" spans="1:11" ht="17.25" customHeight="1">
      <c r="A40" s="20"/>
      <c r="B40" s="27"/>
      <c r="C40" s="27"/>
      <c r="D40" s="27"/>
      <c r="E40" s="27"/>
      <c r="F40" s="27"/>
      <c r="G40" s="27"/>
      <c r="H40" s="27"/>
      <c r="I40" s="20"/>
      <c r="J40" s="20"/>
      <c r="K40" s="20"/>
    </row>
    <row r="41" spans="1:11" ht="17.25" customHeight="1">
      <c r="A41" s="20"/>
      <c r="B41" s="27"/>
      <c r="C41" s="27"/>
      <c r="D41" s="27"/>
      <c r="E41" s="27"/>
      <c r="F41" s="27"/>
      <c r="G41" s="27"/>
      <c r="H41" s="27"/>
      <c r="I41" s="20"/>
      <c r="J41" s="20"/>
      <c r="K41" s="20"/>
    </row>
    <row r="42" spans="1:11" ht="17.25" customHeight="1">
      <c r="A42" s="20"/>
      <c r="B42" s="27"/>
      <c r="C42" s="27"/>
      <c r="D42" s="27"/>
      <c r="E42" s="27"/>
      <c r="F42" s="27"/>
      <c r="G42" s="27"/>
      <c r="H42" s="27"/>
      <c r="I42" s="20"/>
      <c r="J42" s="20"/>
      <c r="K42" s="20"/>
    </row>
    <row r="43" spans="1:11" ht="17.25" customHeight="1">
      <c r="A43" s="20"/>
      <c r="B43" s="27"/>
      <c r="C43" s="27"/>
      <c r="D43" s="27"/>
      <c r="E43" s="27"/>
      <c r="F43" s="27"/>
      <c r="G43" s="27"/>
      <c r="H43" s="27"/>
      <c r="I43" s="20"/>
      <c r="J43" s="20"/>
      <c r="K43" s="20"/>
    </row>
    <row r="44" spans="1:11" ht="17.25" customHeight="1">
      <c r="A44" s="20"/>
      <c r="B44" s="27"/>
      <c r="C44" s="27"/>
      <c r="D44" s="27"/>
      <c r="E44" s="27"/>
      <c r="F44" s="27"/>
      <c r="G44" s="27"/>
      <c r="H44" s="27"/>
      <c r="I44" s="20"/>
      <c r="J44" s="20"/>
      <c r="K44" s="20"/>
    </row>
    <row r="45" spans="1:11" ht="17.25" customHeight="1">
      <c r="A45" s="20"/>
      <c r="B45" s="27"/>
      <c r="C45" s="27"/>
      <c r="D45" s="27"/>
      <c r="E45" s="27"/>
      <c r="F45" s="27"/>
      <c r="G45" s="27"/>
      <c r="H45" s="27"/>
      <c r="I45" s="20"/>
      <c r="J45" s="20"/>
      <c r="K45" s="20"/>
    </row>
    <row r="46" spans="1:11" ht="17.25" customHeight="1">
      <c r="A46" s="20"/>
      <c r="B46" s="27"/>
      <c r="C46" s="27"/>
      <c r="D46" s="27"/>
      <c r="E46" s="27"/>
      <c r="F46" s="27"/>
      <c r="G46" s="27"/>
      <c r="H46" s="27"/>
      <c r="I46" s="20"/>
      <c r="J46" s="20"/>
      <c r="K46" s="20"/>
    </row>
    <row r="47" spans="1:11" ht="17.25" customHeight="1">
      <c r="A47" s="20"/>
      <c r="B47" s="27"/>
      <c r="C47" s="27"/>
      <c r="D47" s="27"/>
      <c r="E47" s="27"/>
      <c r="F47" s="27"/>
      <c r="G47" s="27"/>
      <c r="H47" s="27"/>
      <c r="I47" s="20"/>
      <c r="J47" s="20"/>
      <c r="K47" s="20"/>
    </row>
    <row r="48" spans="1:11" ht="17.25" customHeight="1">
      <c r="A48" s="20"/>
      <c r="B48" s="27"/>
      <c r="C48" s="27"/>
      <c r="D48" s="27"/>
      <c r="E48" s="27"/>
      <c r="F48" s="27"/>
      <c r="G48" s="27"/>
      <c r="H48" s="27"/>
      <c r="I48" s="20"/>
      <c r="J48" s="20"/>
      <c r="K48" s="20"/>
    </row>
    <row r="49" spans="1:11" ht="17.25" customHeight="1">
      <c r="A49" s="20"/>
      <c r="B49" s="27"/>
      <c r="C49" s="27"/>
      <c r="D49" s="27"/>
      <c r="E49" s="27"/>
      <c r="F49" s="27"/>
      <c r="G49" s="47"/>
      <c r="H49" s="47"/>
      <c r="I49" s="46"/>
      <c r="J49" s="46"/>
      <c r="K49" s="20"/>
    </row>
    <row r="50" spans="1:11" ht="17.25" customHeight="1">
      <c r="A50" s="20"/>
      <c r="B50" s="27"/>
      <c r="C50" s="27"/>
      <c r="D50" s="27"/>
      <c r="E50" s="27"/>
      <c r="F50" s="27"/>
      <c r="G50" s="27"/>
      <c r="H50" s="27"/>
      <c r="I50" s="20"/>
      <c r="J50" s="20"/>
      <c r="K50" s="20"/>
    </row>
    <row r="51" spans="1:11" ht="17.25" customHeight="1">
      <c r="A51" s="20"/>
      <c r="B51" s="27"/>
      <c r="C51" s="27"/>
      <c r="D51" s="27"/>
      <c r="E51" s="27"/>
      <c r="F51" s="27"/>
      <c r="G51" s="47"/>
      <c r="H51" s="47"/>
      <c r="K51" s="20"/>
    </row>
    <row r="52" spans="1:11" ht="17.25" customHeight="1">
      <c r="A52" s="20"/>
      <c r="B52" s="27"/>
      <c r="C52" s="27"/>
      <c r="D52" s="48"/>
      <c r="E52" s="27"/>
      <c r="F52" s="27"/>
      <c r="G52" s="47"/>
      <c r="H52" s="47"/>
      <c r="K52" s="20"/>
    </row>
    <row r="53" spans="1:11" ht="17.25" customHeight="1">
      <c r="A53" s="20"/>
      <c r="B53" s="27"/>
      <c r="C53" s="27"/>
      <c r="D53" s="27"/>
      <c r="E53" s="27"/>
      <c r="F53" s="47"/>
      <c r="G53" s="47"/>
      <c r="H53" s="47"/>
      <c r="K53" s="46"/>
    </row>
    <row r="54" spans="1:11" ht="17.25" customHeight="1">
      <c r="A54" s="20"/>
      <c r="B54" s="28"/>
      <c r="C54" s="28"/>
      <c r="D54" s="28"/>
      <c r="E54" s="28"/>
      <c r="F54" s="27"/>
      <c r="G54" s="47"/>
      <c r="H54" s="47"/>
      <c r="K54" s="20"/>
    </row>
    <row r="55" spans="1:11" ht="17.25" customHeight="1">
      <c r="A55" s="20"/>
      <c r="B55" s="29"/>
      <c r="C55" s="28"/>
      <c r="D55" s="49"/>
      <c r="E55" s="50"/>
      <c r="F55" s="27"/>
      <c r="G55" s="47"/>
      <c r="H55" s="47"/>
      <c r="K55" s="20"/>
    </row>
    <row r="56" spans="1:11" ht="17.25" customHeight="1">
      <c r="A56" s="20"/>
      <c r="B56" s="29"/>
      <c r="C56" s="28"/>
      <c r="D56" s="49"/>
      <c r="E56" s="50"/>
      <c r="F56" s="20"/>
      <c r="K56" s="20"/>
    </row>
    <row r="57" spans="1:11" ht="17.25" customHeight="1">
      <c r="A57" s="20"/>
      <c r="B57" s="29"/>
      <c r="C57" s="28"/>
      <c r="D57" s="49"/>
      <c r="E57" s="50"/>
      <c r="F57" s="20"/>
      <c r="K57" s="20"/>
    </row>
    <row r="58" spans="1:11" ht="17.25" customHeight="1">
      <c r="A58" s="20"/>
      <c r="B58" s="29"/>
      <c r="C58" s="28"/>
      <c r="D58" s="49"/>
      <c r="E58" s="50"/>
      <c r="F58" s="20"/>
      <c r="K58" s="20"/>
    </row>
    <row r="59" spans="1:11" ht="17.25" customHeight="1">
      <c r="A59" s="20"/>
      <c r="B59" s="29"/>
      <c r="C59" s="28"/>
      <c r="D59" s="49"/>
      <c r="E59" s="50"/>
      <c r="F59" s="20"/>
      <c r="K59" s="20"/>
    </row>
    <row r="60" spans="1:11" ht="17.25" customHeight="1">
      <c r="A60" s="20"/>
      <c r="B60" s="29"/>
      <c r="C60" s="28"/>
      <c r="D60" s="49"/>
      <c r="E60" s="50"/>
      <c r="F60" s="20"/>
      <c r="K60" s="20"/>
    </row>
    <row r="61" spans="1:11" ht="17.25" customHeight="1">
      <c r="A61" s="20"/>
      <c r="B61" s="28"/>
      <c r="C61" s="28"/>
      <c r="D61" s="49"/>
      <c r="E61" s="50"/>
      <c r="F61" s="20"/>
      <c r="K61" s="20"/>
    </row>
    <row r="62" spans="1:11" ht="17.25" customHeight="1">
      <c r="A62" s="20"/>
      <c r="B62" s="28"/>
      <c r="C62" s="28"/>
      <c r="D62" s="49"/>
      <c r="E62" s="28"/>
      <c r="F62" s="20"/>
      <c r="K62" s="20"/>
    </row>
    <row r="63" spans="1:11" ht="17.25" customHeight="1">
      <c r="A63" s="20"/>
      <c r="B63" s="28"/>
      <c r="C63" s="28"/>
      <c r="D63" s="49"/>
      <c r="E63" s="28"/>
      <c r="F63" s="20"/>
      <c r="K63" s="20"/>
    </row>
    <row r="64" spans="1:11" ht="17.25" customHeight="1">
      <c r="A64" s="20"/>
      <c r="B64" s="28"/>
      <c r="C64" s="28"/>
      <c r="D64" s="49"/>
      <c r="E64" s="28"/>
      <c r="F64" s="20"/>
      <c r="K64" s="20"/>
    </row>
    <row r="65" spans="1:11" ht="17.25" customHeight="1">
      <c r="A65" s="20"/>
      <c r="B65" s="28"/>
      <c r="C65" s="28"/>
      <c r="D65" s="49"/>
      <c r="E65" s="28"/>
      <c r="F65" s="20"/>
      <c r="K65" s="20"/>
    </row>
    <row r="66" spans="1:11" ht="17.25" customHeight="1">
      <c r="A66" s="20"/>
      <c r="B66" s="28"/>
      <c r="C66" s="28"/>
      <c r="D66" s="49"/>
      <c r="E66" s="28"/>
      <c r="F66" s="20"/>
      <c r="K66" s="20"/>
    </row>
    <row r="67" spans="1:11" ht="17.25" customHeight="1">
      <c r="A67" s="20"/>
      <c r="B67" s="28"/>
      <c r="C67" s="28"/>
      <c r="D67" s="49"/>
      <c r="E67" s="28"/>
      <c r="F67" s="20"/>
      <c r="K67" s="20"/>
    </row>
    <row r="68" spans="1:11" ht="17.25" customHeight="1">
      <c r="A68" s="20"/>
      <c r="B68" s="28"/>
      <c r="C68" s="28"/>
      <c r="D68" s="49"/>
      <c r="E68" s="28"/>
      <c r="F68" s="20"/>
      <c r="K68" s="20"/>
    </row>
    <row r="69" spans="1:11" ht="17.25" customHeight="1">
      <c r="A69" s="20"/>
      <c r="B69" s="20"/>
      <c r="C69" s="20"/>
      <c r="D69" s="20"/>
      <c r="E69" s="20"/>
      <c r="F69" s="20"/>
      <c r="K69" s="20"/>
    </row>
    <row r="70" spans="1:11" ht="17.25" customHeight="1">
      <c r="A70" s="20"/>
      <c r="B70" s="20"/>
      <c r="C70" s="20"/>
      <c r="D70" s="20"/>
      <c r="E70" s="20"/>
      <c r="F70" s="20"/>
      <c r="K70" s="20"/>
    </row>
    <row r="71" spans="1:11" ht="17.25" customHeight="1">
      <c r="A71" s="20"/>
      <c r="B71" s="20"/>
      <c r="C71" s="20"/>
      <c r="D71" s="20"/>
      <c r="E71" s="20"/>
      <c r="F71" s="20"/>
      <c r="K71" s="20"/>
    </row>
    <row r="72" spans="1:11" ht="17.25" customHeight="1">
      <c r="A72" s="20"/>
      <c r="F72" s="20"/>
      <c r="K72" s="20"/>
    </row>
  </sheetData>
  <sheetProtection/>
  <mergeCells count="1">
    <mergeCell ref="C1:G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shigeo</cp:lastModifiedBy>
  <cp:lastPrinted>2014-04-29T01:32:54Z</cp:lastPrinted>
  <dcterms:created xsi:type="dcterms:W3CDTF">1997-01-08T22:48:59Z</dcterms:created>
  <dcterms:modified xsi:type="dcterms:W3CDTF">2014-04-30T14:49:10Z</dcterms:modified>
  <cp:category/>
  <cp:version/>
  <cp:contentType/>
  <cp:contentStatus/>
</cp:coreProperties>
</file>