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11.SC短水路\13.棄権届\"/>
    </mc:Choice>
  </mc:AlternateContent>
  <xr:revisionPtr revIDLastSave="0" documentId="13_ncr:1_{685AB553-06F1-4E43-98FF-0C98600D6E39}" xr6:coauthVersionLast="45" xr6:coauthVersionMax="45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Sheet1!$A$1:$S$30</definedName>
    <definedName name="Swim01" localSheetId="1" hidden="1">Sheet2!$A$1:$T$2</definedName>
    <definedName name="Swim01" localSheetId="2" hidden="1">Sheet3!$A$1:$W$169</definedName>
    <definedName name="Swim01" localSheetId="3" hidden="1">Sheet4!$A$1:$AT$469</definedName>
    <definedName name="Swim01" localSheetId="4" hidden="1">Sheet5!$A$1:$K$6</definedName>
    <definedName name="Swim01" localSheetId="5" hidden="1">Sheet6!#REF!</definedName>
    <definedName name="Swim01" localSheetId="7" hidden="1">Sheet8!$A$1:$E$28</definedName>
    <definedName name="Swim01" localSheetId="8" hidden="1">Sheet9!$A$1:$H$388</definedName>
  </definedNames>
  <calcPr calcId="181029"/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M495" i="27" s="1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61" i="27"/>
  <c r="M165" i="27"/>
  <c r="M169" i="27"/>
  <c r="M173" i="27"/>
  <c r="M189" i="27"/>
  <c r="M205" i="27"/>
  <c r="M248" i="27"/>
  <c r="M263" i="27"/>
  <c r="M303" i="27"/>
  <c r="M406" i="27"/>
  <c r="M413" i="27"/>
  <c r="M417" i="27"/>
  <c r="M439" i="27"/>
  <c r="M481" i="27"/>
  <c r="M486" i="27"/>
  <c r="M209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P1836" i="69"/>
  <c r="O1836" i="69"/>
  <c r="N1836" i="69"/>
  <c r="Y1836" i="69" s="1"/>
  <c r="S1835" i="69"/>
  <c r="R1835" i="69"/>
  <c r="Q1835" i="69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P1832" i="69"/>
  <c r="O1832" i="69"/>
  <c r="N1832" i="69"/>
  <c r="Y1832" i="69" s="1"/>
  <c r="S1831" i="69"/>
  <c r="R1831" i="69"/>
  <c r="Q1831" i="69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O1829" i="69"/>
  <c r="P1829" i="69" s="1"/>
  <c r="N1829" i="69"/>
  <c r="Y1829" i="69" s="1"/>
  <c r="S1828" i="69"/>
  <c r="Q1828" i="69"/>
  <c r="R1828" i="69" s="1"/>
  <c r="P1828" i="69"/>
  <c r="O1828" i="69"/>
  <c r="N1828" i="69"/>
  <c r="Y1828" i="69" s="1"/>
  <c r="S1827" i="69"/>
  <c r="R1827" i="69"/>
  <c r="Q1827" i="69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P1824" i="69"/>
  <c r="O1824" i="69"/>
  <c r="N1824" i="69"/>
  <c r="Y1824" i="69" s="1"/>
  <c r="S1823" i="69"/>
  <c r="R1823" i="69"/>
  <c r="Q1823" i="69"/>
  <c r="O1823" i="69"/>
  <c r="P1823" i="69" s="1"/>
  <c r="N1823" i="69"/>
  <c r="Y1823" i="69" s="1"/>
  <c r="S1822" i="69"/>
  <c r="Q1822" i="69"/>
  <c r="R1822" i="69" s="1"/>
  <c r="P1822" i="69"/>
  <c r="O1822" i="69"/>
  <c r="N1822" i="69"/>
  <c r="Y1822" i="69" s="1"/>
  <c r="S1821" i="69"/>
  <c r="R1821" i="69"/>
  <c r="Q1821" i="69"/>
  <c r="O1821" i="69"/>
  <c r="P1821" i="69" s="1"/>
  <c r="N1821" i="69"/>
  <c r="Y1821" i="69" s="1"/>
  <c r="S1820" i="69"/>
  <c r="Q1820" i="69"/>
  <c r="R1820" i="69" s="1"/>
  <c r="P1820" i="69"/>
  <c r="O1820" i="69"/>
  <c r="N1820" i="69"/>
  <c r="Y1820" i="69" s="1"/>
  <c r="S1819" i="69"/>
  <c r="R1819" i="69"/>
  <c r="Q1819" i="69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P1816" i="69"/>
  <c r="O1816" i="69"/>
  <c r="N1816" i="69"/>
  <c r="Y1816" i="69" s="1"/>
  <c r="S1815" i="69"/>
  <c r="R1815" i="69"/>
  <c r="Q1815" i="69"/>
  <c r="O1815" i="69"/>
  <c r="P1815" i="69" s="1"/>
  <c r="N1815" i="69"/>
  <c r="Y1815" i="69" s="1"/>
  <c r="S1814" i="69"/>
  <c r="Q1814" i="69"/>
  <c r="R1814" i="69" s="1"/>
  <c r="P1814" i="69"/>
  <c r="O1814" i="69"/>
  <c r="N1814" i="69"/>
  <c r="Y1814" i="69" s="1"/>
  <c r="S1813" i="69"/>
  <c r="R1813" i="69"/>
  <c r="Q1813" i="69"/>
  <c r="O1813" i="69"/>
  <c r="P1813" i="69" s="1"/>
  <c r="N1813" i="69"/>
  <c r="Y1813" i="69" s="1"/>
  <c r="S1812" i="69"/>
  <c r="Q1812" i="69"/>
  <c r="R1812" i="69" s="1"/>
  <c r="P1812" i="69"/>
  <c r="O1812" i="69"/>
  <c r="N1812" i="69"/>
  <c r="Y1812" i="69" s="1"/>
  <c r="S1811" i="69"/>
  <c r="R1811" i="69"/>
  <c r="Q1811" i="69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Q1808" i="69"/>
  <c r="R1808" i="69" s="1"/>
  <c r="P1808" i="69"/>
  <c r="O1808" i="69"/>
  <c r="N1808" i="69"/>
  <c r="Y1808" i="69" s="1"/>
  <c r="S1807" i="69"/>
  <c r="R1807" i="69"/>
  <c r="Q1807" i="69"/>
  <c r="O1807" i="69"/>
  <c r="P1807" i="69" s="1"/>
  <c r="N1807" i="69"/>
  <c r="Y1807" i="69" s="1"/>
  <c r="S1806" i="69"/>
  <c r="Q1806" i="69"/>
  <c r="R1806" i="69" s="1"/>
  <c r="P1806" i="69"/>
  <c r="O1806" i="69"/>
  <c r="N1806" i="69"/>
  <c r="Y1806" i="69" s="1"/>
  <c r="S1805" i="69"/>
  <c r="R1805" i="69"/>
  <c r="Q1805" i="69"/>
  <c r="O1805" i="69"/>
  <c r="P1805" i="69" s="1"/>
  <c r="V1805" i="69" s="1"/>
  <c r="N1805" i="69"/>
  <c r="Y1805" i="69" s="1"/>
  <c r="S1804" i="69"/>
  <c r="Q1804" i="69"/>
  <c r="R1804" i="69" s="1"/>
  <c r="P1804" i="69"/>
  <c r="O1804" i="69"/>
  <c r="N1804" i="69"/>
  <c r="Y1804" i="69" s="1"/>
  <c r="S1803" i="69"/>
  <c r="R1803" i="69"/>
  <c r="Q1803" i="69"/>
  <c r="O1803" i="69"/>
  <c r="P1803" i="69" s="1"/>
  <c r="V1803" i="69" s="1"/>
  <c r="N1803" i="69"/>
  <c r="Y1803" i="69" s="1"/>
  <c r="S1802" i="69"/>
  <c r="Q1802" i="69"/>
  <c r="R1802" i="69" s="1"/>
  <c r="P1802" i="69"/>
  <c r="O1802" i="69"/>
  <c r="N1802" i="69"/>
  <c r="Y1802" i="69" s="1"/>
  <c r="S1801" i="69"/>
  <c r="R1801" i="69"/>
  <c r="Q1801" i="69"/>
  <c r="O1801" i="69"/>
  <c r="P1801" i="69" s="1"/>
  <c r="V1801" i="69" s="1"/>
  <c r="N1801" i="69"/>
  <c r="Y1801" i="69" s="1"/>
  <c r="S1800" i="69"/>
  <c r="Q1800" i="69"/>
  <c r="R1800" i="69" s="1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V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V1194" i="69" s="1"/>
  <c r="N1194" i="69"/>
  <c r="Y1194" i="69" s="1"/>
  <c r="S1193" i="69"/>
  <c r="Q1193" i="69"/>
  <c r="R1193" i="69" s="1"/>
  <c r="P1193" i="69"/>
  <c r="V1193" i="69" s="1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V1190" i="69" s="1"/>
  <c r="N1190" i="69"/>
  <c r="Y1190" i="69" s="1"/>
  <c r="S1189" i="69"/>
  <c r="Q1189" i="69"/>
  <c r="R1189" i="69" s="1"/>
  <c r="P1189" i="69"/>
  <c r="V1189" i="69" s="1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V1186" i="69" s="1"/>
  <c r="N1186" i="69"/>
  <c r="Y1186" i="69" s="1"/>
  <c r="S1185" i="69"/>
  <c r="Q1185" i="69"/>
  <c r="R1185" i="69" s="1"/>
  <c r="P1185" i="69"/>
  <c r="V1185" i="69" s="1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V1182" i="69" s="1"/>
  <c r="N1182" i="69"/>
  <c r="Y1182" i="69" s="1"/>
  <c r="S1181" i="69"/>
  <c r="Q1181" i="69"/>
  <c r="R1181" i="69" s="1"/>
  <c r="P1181" i="69"/>
  <c r="V1181" i="69" s="1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V1178" i="69" s="1"/>
  <c r="N1178" i="69"/>
  <c r="Y1178" i="69" s="1"/>
  <c r="S1177" i="69"/>
  <c r="Q1177" i="69"/>
  <c r="R1177" i="69" s="1"/>
  <c r="P1177" i="69"/>
  <c r="V1177" i="69" s="1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V1174" i="69" s="1"/>
  <c r="N1174" i="69"/>
  <c r="Y1174" i="69" s="1"/>
  <c r="S1173" i="69"/>
  <c r="Q1173" i="69"/>
  <c r="R1173" i="69" s="1"/>
  <c r="P1173" i="69"/>
  <c r="V1173" i="69" s="1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V1170" i="69" s="1"/>
  <c r="N1170" i="69"/>
  <c r="Y1170" i="69" s="1"/>
  <c r="S1169" i="69"/>
  <c r="Q1169" i="69"/>
  <c r="R1169" i="69" s="1"/>
  <c r="P1169" i="69"/>
  <c r="V1169" i="69" s="1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V1166" i="69" s="1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V1164" i="69" s="1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V1162" i="69" s="1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V1160" i="69" s="1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V1158" i="69" s="1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V1156" i="69" s="1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V1154" i="69" s="1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V1152" i="69" s="1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R278" i="70"/>
  <c r="Q278" i="70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R217" i="70"/>
  <c r="Q217" i="70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R193" i="70"/>
  <c r="Q193" i="70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R149" i="70"/>
  <c r="Q149" i="70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R141" i="70"/>
  <c r="Q141" i="70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R109" i="70"/>
  <c r="Q109" i="70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R89" i="70"/>
  <c r="Q89" i="70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O17" i="70"/>
  <c r="N17" i="70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P84" i="69"/>
  <c r="O84" i="69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E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E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E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E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37" i="29"/>
  <c r="F537" i="29" s="1"/>
  <c r="E537" i="29"/>
  <c r="E533" i="29"/>
  <c r="G525" i="29"/>
  <c r="F525" i="29" s="1"/>
  <c r="E507" i="29"/>
  <c r="G506" i="29"/>
  <c r="F506" i="29" s="1"/>
  <c r="G474" i="29"/>
  <c r="F474" i="29" s="1"/>
  <c r="E471" i="29"/>
  <c r="E469" i="29"/>
  <c r="G458" i="29"/>
  <c r="F458" i="29" s="1"/>
  <c r="E442" i="29"/>
  <c r="E437" i="29"/>
  <c r="G410" i="29"/>
  <c r="F410" i="29" s="1"/>
  <c r="E347" i="29"/>
  <c r="E337" i="29"/>
  <c r="E274" i="29"/>
  <c r="E267" i="29"/>
  <c r="E266" i="29"/>
  <c r="E249" i="29"/>
  <c r="G235" i="29"/>
  <c r="F235" i="29" s="1"/>
  <c r="G223" i="29"/>
  <c r="F223" i="29" s="1"/>
  <c r="G213" i="29"/>
  <c r="F213" i="29" s="1"/>
  <c r="G185" i="29"/>
  <c r="F185" i="29" s="1"/>
  <c r="E183" i="29"/>
  <c r="E130" i="29"/>
  <c r="G129" i="29"/>
  <c r="F129" i="29" s="1"/>
  <c r="E67" i="29"/>
  <c r="G39" i="29"/>
  <c r="F39" i="29" s="1"/>
  <c r="G38" i="29"/>
  <c r="F38" i="29" s="1"/>
  <c r="E6" i="29" l="1"/>
  <c r="E58" i="29"/>
  <c r="E33" i="29"/>
  <c r="E81" i="29"/>
  <c r="G169" i="29"/>
  <c r="F169" i="29" s="1"/>
  <c r="E521" i="29"/>
  <c r="E10" i="29"/>
  <c r="G42" i="29"/>
  <c r="F42" i="29" s="1"/>
  <c r="E86" i="29"/>
  <c r="G233" i="29"/>
  <c r="F233" i="29" s="1"/>
  <c r="E401" i="29"/>
  <c r="G505" i="29"/>
  <c r="F505" i="29" s="1"/>
  <c r="G22" i="29"/>
  <c r="F22" i="29" s="1"/>
  <c r="E145" i="29"/>
  <c r="G301" i="29"/>
  <c r="F301" i="29" s="1"/>
  <c r="G362" i="29"/>
  <c r="F362" i="29" s="1"/>
  <c r="E426" i="29"/>
  <c r="G445" i="29"/>
  <c r="F445" i="29" s="1"/>
  <c r="E5" i="29"/>
  <c r="G29" i="29"/>
  <c r="F29" i="29" s="1"/>
  <c r="G41" i="29"/>
  <c r="F41" i="29" s="1"/>
  <c r="E70" i="29"/>
  <c r="G107" i="29"/>
  <c r="F107" i="29" s="1"/>
  <c r="E154" i="29"/>
  <c r="E207" i="29"/>
  <c r="G230" i="29"/>
  <c r="F230" i="29" s="1"/>
  <c r="G241" i="29"/>
  <c r="F241" i="29" s="1"/>
  <c r="G273" i="29"/>
  <c r="F273" i="29" s="1"/>
  <c r="E313" i="29"/>
  <c r="G370" i="29"/>
  <c r="F370" i="29" s="1"/>
  <c r="G429" i="29"/>
  <c r="F429" i="29" s="1"/>
  <c r="G489" i="29"/>
  <c r="F489" i="29" s="1"/>
  <c r="E517" i="29"/>
  <c r="G177" i="29"/>
  <c r="F177" i="29" s="1"/>
  <c r="E201" i="29"/>
  <c r="E221" i="29"/>
  <c r="G281" i="29"/>
  <c r="F281" i="29" s="1"/>
  <c r="E90" i="29"/>
  <c r="G205" i="29"/>
  <c r="F205" i="29" s="1"/>
  <c r="G238" i="29"/>
  <c r="F238" i="29" s="1"/>
  <c r="G17" i="29"/>
  <c r="F17" i="29" s="1"/>
  <c r="G57" i="29"/>
  <c r="F57" i="29" s="1"/>
  <c r="G77" i="29"/>
  <c r="F77" i="29" s="1"/>
  <c r="G93" i="29"/>
  <c r="F93" i="29" s="1"/>
  <c r="E137" i="29"/>
  <c r="E324" i="29"/>
  <c r="G61" i="29"/>
  <c r="F61" i="29" s="1"/>
  <c r="G73" i="29"/>
  <c r="F73" i="29" s="1"/>
  <c r="G181" i="29"/>
  <c r="F181" i="29" s="1"/>
  <c r="G329" i="29"/>
  <c r="F329" i="29" s="1"/>
  <c r="E381" i="29"/>
  <c r="G425" i="29"/>
  <c r="F425" i="29" s="1"/>
  <c r="E457" i="29"/>
  <c r="G25" i="29"/>
  <c r="F25" i="29" s="1"/>
  <c r="E49" i="29"/>
  <c r="E97" i="29"/>
  <c r="E193" i="29"/>
  <c r="E253" i="29"/>
  <c r="G305" i="29"/>
  <c r="F305" i="29" s="1"/>
  <c r="E357" i="29"/>
  <c r="E441" i="29"/>
  <c r="G13" i="29"/>
  <c r="F13" i="29" s="1"/>
  <c r="G26" i="29"/>
  <c r="F26" i="29" s="1"/>
  <c r="E54" i="29"/>
  <c r="E65" i="29"/>
  <c r="E74" i="29"/>
  <c r="G89" i="29"/>
  <c r="F89" i="29" s="1"/>
  <c r="E105" i="29"/>
  <c r="G133" i="29"/>
  <c r="F133" i="29" s="1"/>
  <c r="G157" i="29"/>
  <c r="F157" i="29" s="1"/>
  <c r="G197" i="29"/>
  <c r="F197" i="29" s="1"/>
  <c r="G312" i="29"/>
  <c r="F312" i="29" s="1"/>
  <c r="E333" i="29"/>
  <c r="E361" i="29"/>
  <c r="E385" i="29"/>
  <c r="G485" i="29"/>
  <c r="F485" i="29" s="1"/>
  <c r="G15" i="29"/>
  <c r="F15" i="29" s="1"/>
  <c r="G23" i="29"/>
  <c r="F23" i="29" s="1"/>
  <c r="E51" i="29"/>
  <c r="G87" i="29"/>
  <c r="F87" i="29" s="1"/>
  <c r="E115" i="29"/>
  <c r="G143" i="29"/>
  <c r="F143" i="29" s="1"/>
  <c r="G155" i="29"/>
  <c r="F155" i="29" s="1"/>
  <c r="G171" i="29"/>
  <c r="F171" i="29" s="1"/>
  <c r="G271" i="29"/>
  <c r="F271" i="29" s="1"/>
  <c r="E315" i="29"/>
  <c r="E331" i="29"/>
  <c r="G355" i="29"/>
  <c r="F355" i="29" s="1"/>
  <c r="G367" i="29"/>
  <c r="F367" i="29" s="1"/>
  <c r="E395" i="29"/>
  <c r="G415" i="29"/>
  <c r="F415" i="29" s="1"/>
  <c r="E431" i="29"/>
  <c r="G491" i="29"/>
  <c r="F491" i="29" s="1"/>
  <c r="E35" i="29"/>
  <c r="G71" i="29"/>
  <c r="F71" i="29" s="1"/>
  <c r="G99" i="29"/>
  <c r="F99" i="29" s="1"/>
  <c r="E123" i="29"/>
  <c r="E131" i="29"/>
  <c r="E231" i="29"/>
  <c r="G259" i="29"/>
  <c r="F259" i="29" s="1"/>
  <c r="G295" i="29"/>
  <c r="F295" i="29" s="1"/>
  <c r="E311" i="29"/>
  <c r="G323" i="29"/>
  <c r="F323" i="29" s="1"/>
  <c r="G463" i="29"/>
  <c r="F463" i="29" s="1"/>
  <c r="G475" i="29"/>
  <c r="F475" i="29" s="1"/>
  <c r="G19" i="29"/>
  <c r="F19" i="29" s="1"/>
  <c r="G45" i="29"/>
  <c r="F45" i="29" s="1"/>
  <c r="G55" i="29"/>
  <c r="F55" i="29" s="1"/>
  <c r="E83" i="29"/>
  <c r="E127" i="29"/>
  <c r="E151" i="29"/>
  <c r="E167" i="29"/>
  <c r="E191" i="29"/>
  <c r="G299" i="29"/>
  <c r="F299" i="29" s="1"/>
  <c r="E403" i="29"/>
  <c r="G447" i="29"/>
  <c r="F447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AA340" i="69" s="1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AA296" i="69" s="1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AA262" i="69" s="1"/>
  <c r="V266" i="69"/>
  <c r="AA266" i="69" s="1"/>
  <c r="V270" i="69"/>
  <c r="AA270" i="69" s="1"/>
  <c r="V274" i="69"/>
  <c r="V278" i="69"/>
  <c r="V282" i="69"/>
  <c r="AA282" i="69" s="1"/>
  <c r="V286" i="69"/>
  <c r="AA286" i="69" s="1"/>
  <c r="V290" i="69"/>
  <c r="V294" i="69"/>
  <c r="AA294" i="69" s="1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V176" i="69"/>
  <c r="AA176" i="69" s="1"/>
  <c r="V180" i="69"/>
  <c r="AA180" i="69" s="1"/>
  <c r="V251" i="69"/>
  <c r="V253" i="69"/>
  <c r="AA253" i="69" s="1"/>
  <c r="V255" i="69"/>
  <c r="AA255" i="69" s="1"/>
  <c r="V257" i="69"/>
  <c r="AA257" i="69" s="1"/>
  <c r="V259" i="69"/>
  <c r="V261" i="69"/>
  <c r="V263" i="69"/>
  <c r="AA263" i="69" s="1"/>
  <c r="V265" i="69"/>
  <c r="AA265" i="69" s="1"/>
  <c r="V267" i="69"/>
  <c r="V269" i="69"/>
  <c r="V271" i="69"/>
  <c r="AA271" i="69" s="1"/>
  <c r="V273" i="69"/>
  <c r="AA273" i="69" s="1"/>
  <c r="V275" i="69"/>
  <c r="V277" i="69"/>
  <c r="AA277" i="69" s="1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AA305" i="69" s="1"/>
  <c r="V307" i="69"/>
  <c r="V309" i="69"/>
  <c r="AA309" i="69" s="1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AA326" i="69" s="1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AA350" i="69" s="1"/>
  <c r="V351" i="69"/>
  <c r="AA351" i="69" s="1"/>
  <c r="V354" i="69"/>
  <c r="AA354" i="69" s="1"/>
  <c r="V355" i="69"/>
  <c r="V358" i="69"/>
  <c r="AA358" i="69" s="1"/>
  <c r="V359" i="69"/>
  <c r="AA359" i="69" s="1"/>
  <c r="V362" i="69"/>
  <c r="AA362" i="69" s="1"/>
  <c r="V363" i="69"/>
  <c r="V366" i="69"/>
  <c r="AA366" i="69" s="1"/>
  <c r="V367" i="69"/>
  <c r="AA367" i="69" s="1"/>
  <c r="V370" i="69"/>
  <c r="V371" i="69"/>
  <c r="V374" i="69"/>
  <c r="AA374" i="69" s="1"/>
  <c r="V375" i="69"/>
  <c r="AA375" i="69" s="1"/>
  <c r="V378" i="69"/>
  <c r="AA378" i="69" s="1"/>
  <c r="V379" i="69"/>
  <c r="V382" i="69"/>
  <c r="AA382" i="69" s="1"/>
  <c r="V383" i="69"/>
  <c r="AA383" i="69" s="1"/>
  <c r="V386" i="69"/>
  <c r="AA386" i="69" s="1"/>
  <c r="V387" i="69"/>
  <c r="V390" i="69"/>
  <c r="V391" i="69"/>
  <c r="AA391" i="69" s="1"/>
  <c r="V394" i="69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AA325" i="69" s="1"/>
  <c r="V329" i="69"/>
  <c r="AA329" i="69" s="1"/>
  <c r="V333" i="69"/>
  <c r="AA333" i="69" s="1"/>
  <c r="V337" i="69"/>
  <c r="V341" i="69"/>
  <c r="AA341" i="69" s="1"/>
  <c r="V345" i="69"/>
  <c r="AA345" i="69" s="1"/>
  <c r="V349" i="69"/>
  <c r="AA349" i="69" s="1"/>
  <c r="V353" i="69"/>
  <c r="V357" i="69"/>
  <c r="AA357" i="69" s="1"/>
  <c r="V361" i="69"/>
  <c r="AA361" i="69" s="1"/>
  <c r="V365" i="69"/>
  <c r="AA365" i="69" s="1"/>
  <c r="V369" i="69"/>
  <c r="AA369" i="69" s="1"/>
  <c r="V373" i="69"/>
  <c r="AA373" i="69" s="1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4" i="69"/>
  <c r="AA258" i="69"/>
  <c r="AA259" i="69"/>
  <c r="AA260" i="69"/>
  <c r="AA261" i="69"/>
  <c r="AA267" i="69"/>
  <c r="AA268" i="69"/>
  <c r="AA269" i="69"/>
  <c r="AA272" i="69"/>
  <c r="AA274" i="69"/>
  <c r="AA275" i="69"/>
  <c r="AA276" i="69"/>
  <c r="AA278" i="69"/>
  <c r="AA280" i="69"/>
  <c r="AA283" i="69"/>
  <c r="AA284" i="69"/>
  <c r="AA285" i="69"/>
  <c r="AA290" i="69"/>
  <c r="AA291" i="69"/>
  <c r="AA292" i="69"/>
  <c r="AA293" i="69"/>
  <c r="AA299" i="69"/>
  <c r="AA300" i="69"/>
  <c r="AA301" i="69"/>
  <c r="AA304" i="69"/>
  <c r="AA306" i="69"/>
  <c r="AA307" i="69"/>
  <c r="AA308" i="69"/>
  <c r="AA310" i="69"/>
  <c r="AA312" i="69"/>
  <c r="AA315" i="69"/>
  <c r="AA316" i="69"/>
  <c r="AA317" i="69"/>
  <c r="AA322" i="69"/>
  <c r="AA323" i="69"/>
  <c r="AA324" i="69"/>
  <c r="AA328" i="69"/>
  <c r="AA331" i="69"/>
  <c r="AA334" i="69"/>
  <c r="AA337" i="69"/>
  <c r="AA339" i="69"/>
  <c r="AA342" i="69"/>
  <c r="AA347" i="69"/>
  <c r="AA348" i="69"/>
  <c r="AA352" i="69"/>
  <c r="AA353" i="69"/>
  <c r="AA355" i="69"/>
  <c r="AA356" i="69"/>
  <c r="AA360" i="69"/>
  <c r="AA363" i="69"/>
  <c r="AA364" i="69"/>
  <c r="AA370" i="69"/>
  <c r="AA371" i="69"/>
  <c r="AA372" i="69"/>
  <c r="AA379" i="69"/>
  <c r="AA384" i="69"/>
  <c r="AA385" i="69"/>
  <c r="AA387" i="69"/>
  <c r="AA388" i="69"/>
  <c r="AA389" i="69"/>
  <c r="AA390" i="69"/>
  <c r="AA392" i="69"/>
  <c r="AA394" i="69"/>
  <c r="AA395" i="69"/>
  <c r="AA398" i="69"/>
  <c r="AA401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4" i="69"/>
  <c r="AA435" i="69"/>
  <c r="AA438" i="69"/>
  <c r="AA440" i="69"/>
  <c r="AA444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075" i="28" l="1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Q32" i="64" l="1"/>
  <c r="K29" i="79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<sst xmlns="http://schemas.openxmlformats.org/spreadsheetml/2006/main" count="16131" uniqueCount="1515">
  <si>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</si>
  <si>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</si>
  <si>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</si>
  <si>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</si>
  <si>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</si>
  <si>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</si>
  <si>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</si>
  <si>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</si>
  <si>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</si>
  <si>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</si>
  <si>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</si>
  <si>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</si>
  <si>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</si>
  <si>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</si>
  <si>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</si>
  <si>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</si>
  <si>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</si>
  <si>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</si>
  <si>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</si>
  <si>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</si>
  <si>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</si>
  <si>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</si>
  <si>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</si>
  <si>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</si>
  <si>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</si>
  <si>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</si>
  <si>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</si>
  <si>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</si>
  <si>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</si>
  <si>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</si>
  <si>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</si>
  <si>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</si>
  <si>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</si>
  <si>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</si>
  <si>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</si>
  <si>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</si>
  <si>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</si>
  <si>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</si>
  <si>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</si>
  <si>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</si>
  <si>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</si>
  <si>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</si>
  <si>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</si>
  <si>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</si>
  <si>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</si>
  <si>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</si>
  <si>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</si>
  <si>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</si>
  <si>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</si>
  <si>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</si>
  <si>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</si>
  <si>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</si>
  <si>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</si>
  <si>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</si>
  <si>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</si>
  <si>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</si>
  <si>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</si>
  <si>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</si>
  <si>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</si>
  <si>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</si>
  <si>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</si>
  <si>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</si>
  <si>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</si>
  <si>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</si>
  <si>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</si>
  <si>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</si>
  <si>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</si>
  <si>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</si>
  <si>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</si>
  <si>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</si>
  <si>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</si>
  <si>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</si>
  <si>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</si>
  <si>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</si>
  <si>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</si>
  <si>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</si>
  <si>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</si>
  <si>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</si>
  <si>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</si>
  <si>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</si>
  <si>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</si>
  <si>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</si>
  <si>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</si>
  <si>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</si>
  <si>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</si>
  <si>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</si>
  <si>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</si>
  <si>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</si>
  <si>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</si>
  <si>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</si>
  <si>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</si>
  <si>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</si>
  <si>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</si>
  <si>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</si>
  <si>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</si>
  <si>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</si>
  <si>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</si>
  <si>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</si>
  <si>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</si>
  <si>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</si>
  <si>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</si>
  <si>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</si>
  <si>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</si>
  <si>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</si>
  <si>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</si>
  <si>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</si>
  <si>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</si>
  <si>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</si>
  <si>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</si>
  <si>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</si>
  <si>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</si>
  <si>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</si>
  <si>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</si>
  <si>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</si>
  <si>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</si>
  <si>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</si>
  <si>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</si>
  <si>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</si>
  <si>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</si>
  <si>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</si>
  <si>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</si>
  <si>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</si>
  <si>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</si>
  <si>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</si>
  <si>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</si>
  <si>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</si>
  <si>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</si>
  <si>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</si>
  <si>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>メドレーリレー</t>
  </si>
  <si>
    <t>リレー</t>
  </si>
  <si>
    <t>タイム決勝</t>
  </si>
  <si>
    <t xml:space="preserve">                </t>
  </si>
  <si>
    <t xml:space="preserve">   38.00</t>
  </si>
  <si>
    <t xml:space="preserve">   36.00</t>
  </si>
  <si>
    <t xml:space="preserve">   34.00</t>
  </si>
  <si>
    <t xml:space="preserve">   29.00</t>
  </si>
  <si>
    <t xml:space="preserve">   27.50</t>
  </si>
  <si>
    <t xml:space="preserve"> 1:10.00</t>
  </si>
  <si>
    <t xml:space="preserve"> 1:08.00</t>
  </si>
  <si>
    <t xml:space="preserve"> 1:06.00</t>
  </si>
  <si>
    <t xml:space="preserve"> 1:14.00</t>
  </si>
  <si>
    <t xml:space="preserve"> 1:12.00</t>
  </si>
  <si>
    <t xml:space="preserve"> 1:07.00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</si>
  <si>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</si>
  <si>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</si>
  <si>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</si>
  <si>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</si>
  <si>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</si>
  <si>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1:09.00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</si>
  <si>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</si>
  <si>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</si>
  <si>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</si>
  <si>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</si>
  <si>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</si>
  <si>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</si>
  <si>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</si>
  <si>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</si>
  <si>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 xml:space="preserve">井上　叶登                    </t>
  </si>
  <si>
    <t xml:space="preserve">ｲﾉｳｴ ｶﾅﾄ                      </t>
  </si>
  <si>
    <t>2006/01/23</t>
  </si>
  <si>
    <t>2007/01/30</t>
  </si>
  <si>
    <t xml:space="preserve">南海ＤＣ        </t>
  </si>
  <si>
    <t>2006/07/06</t>
  </si>
  <si>
    <t xml:space="preserve">宮内結衣子                    </t>
  </si>
  <si>
    <t xml:space="preserve">ﾐﾔｳﾁ ﾕｲｺ                      </t>
  </si>
  <si>
    <t>2005/05/19</t>
  </si>
  <si>
    <t>2006/04/10</t>
  </si>
  <si>
    <t>2006/06/27</t>
  </si>
  <si>
    <t xml:space="preserve">細川みなみ                    </t>
  </si>
  <si>
    <t xml:space="preserve">ﾎｿｶﾜ ﾐﾅﾐ                      </t>
  </si>
  <si>
    <t>2006/06/06</t>
  </si>
  <si>
    <t xml:space="preserve">上甲　涼帆                    </t>
  </si>
  <si>
    <t xml:space="preserve">ｼﾞｮｳｺｳ ｽｽﾞﾎ                   </t>
  </si>
  <si>
    <t>2006/06/24</t>
  </si>
  <si>
    <t>南海ＤＣ</t>
  </si>
  <si>
    <t xml:space="preserve"> 2:38.00</t>
  </si>
  <si>
    <t xml:space="preserve"> 5:20.00</t>
  </si>
  <si>
    <t xml:space="preserve"> 1:04.00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</si>
  <si>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</si>
  <si>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</si>
  <si>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</si>
  <si>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</si>
  <si>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</si>
  <si>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</si>
  <si>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</si>
  <si>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</si>
  <si>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</si>
  <si>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</si>
  <si>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</si>
  <si>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</si>
  <si>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</si>
  <si>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</si>
  <si>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</si>
  <si>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</si>
  <si>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</si>
  <si>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</si>
  <si>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</si>
  <si>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大塚みらい                    </t>
  </si>
  <si>
    <t xml:space="preserve">ｵｵﾂｶ ﾐﾗｲ                      </t>
  </si>
  <si>
    <t>2007/06/25</t>
  </si>
  <si>
    <t xml:space="preserve"> 1:13.80</t>
  </si>
  <si>
    <t xml:space="preserve">   32.70</t>
  </si>
  <si>
    <t>愛媛県スイミングクラブ協会</t>
    <rPh sb="0" eb="3">
      <t>エヒメケン</t>
    </rPh>
    <rPh sb="11" eb="13">
      <t>キョウカイ</t>
    </rPh>
    <phoneticPr fontId="1"/>
  </si>
  <si>
    <t xml:space="preserve">大野孝太郎                    </t>
  </si>
  <si>
    <t>2006/09/20</t>
  </si>
  <si>
    <t xml:space="preserve">伊須　彩葉                    </t>
  </si>
  <si>
    <t xml:space="preserve">ｲｽ ｲﾛﾊ                        </t>
  </si>
  <si>
    <t>2009/11/15</t>
  </si>
  <si>
    <t xml:space="preserve">西岡　泉美                    </t>
  </si>
  <si>
    <t xml:space="preserve">ﾆｼｵｶ ｲｽﾞﾐ                     </t>
  </si>
  <si>
    <t>2006/10/05</t>
  </si>
  <si>
    <t xml:space="preserve">松井　颯志                    </t>
  </si>
  <si>
    <t xml:space="preserve">ﾏﾂｲ ｿｳｼ                       </t>
  </si>
  <si>
    <t>2007/01/12</t>
  </si>
  <si>
    <t xml:space="preserve">和田菜々実                    </t>
  </si>
  <si>
    <t xml:space="preserve">ﾜﾀﾞ ﾅﾅﾐ                       </t>
  </si>
  <si>
    <t>2008/02/15</t>
  </si>
  <si>
    <t xml:space="preserve">三野　朱音                    </t>
  </si>
  <si>
    <t xml:space="preserve">ﾐﾉ ｱｶﾈ                        </t>
  </si>
  <si>
    <t>2006/05/19</t>
  </si>
  <si>
    <t xml:space="preserve">越智心桜莉                    </t>
  </si>
  <si>
    <t xml:space="preserve">ｵﾁ ﾐｵﾘ                        </t>
  </si>
  <si>
    <t>2008/05/02</t>
  </si>
  <si>
    <t xml:space="preserve">田丸　一花                    </t>
  </si>
  <si>
    <t xml:space="preserve">ﾀﾏﾙ ｲﾁｶ                       </t>
  </si>
  <si>
    <t>2008/03/21</t>
  </si>
  <si>
    <t xml:space="preserve">兵頭　まい                    </t>
  </si>
  <si>
    <t xml:space="preserve">ﾋｮｳﾄﾞｳ ﾏｲ                     </t>
  </si>
  <si>
    <t>2008/01/24</t>
  </si>
  <si>
    <t>2009/04/08</t>
  </si>
  <si>
    <t xml:space="preserve">山﨑　陽羽                    </t>
  </si>
  <si>
    <t xml:space="preserve">ﾔﾏｻｷ ﾋﾜ                       </t>
  </si>
  <si>
    <t>2007/09/28</t>
  </si>
  <si>
    <t xml:space="preserve">阿部　天香                    </t>
  </si>
  <si>
    <t xml:space="preserve">ｱﾍﾞ ﾃﾝｶ                       </t>
  </si>
  <si>
    <t>2008/12/12</t>
  </si>
  <si>
    <t xml:space="preserve">永田　実悠                    </t>
  </si>
  <si>
    <t>2009/06/17</t>
  </si>
  <si>
    <t>2006/07/14</t>
  </si>
  <si>
    <t>2010/07/18</t>
  </si>
  <si>
    <t>2009/08/06</t>
  </si>
  <si>
    <t>2011/11/30</t>
  </si>
  <si>
    <t xml:space="preserve">城戸　心呂                    </t>
  </si>
  <si>
    <t xml:space="preserve">ｷﾄﾞ ｺｺﾛ                       </t>
  </si>
  <si>
    <t xml:space="preserve">玉井　央輔                    </t>
  </si>
  <si>
    <t xml:space="preserve">ﾀﾏｲ ｵｳｽｹ                      </t>
  </si>
  <si>
    <t>2010/03/15</t>
  </si>
  <si>
    <t xml:space="preserve">伊藤　諒成                    </t>
  </si>
  <si>
    <t xml:space="preserve">ｲﾄｳ ﾘｮｳｾｲ                     </t>
  </si>
  <si>
    <t>2008/08/20</t>
  </si>
  <si>
    <t xml:space="preserve">桑村　叶海                    </t>
  </si>
  <si>
    <t xml:space="preserve">ｸﾜﾑﾗ ｶﾅﾐ                      </t>
  </si>
  <si>
    <t>2008/05/28</t>
  </si>
  <si>
    <t xml:space="preserve">秀野　　葵                    </t>
  </si>
  <si>
    <t xml:space="preserve">ｼｭｳﾉ ｱｵｲ                      </t>
  </si>
  <si>
    <t xml:space="preserve">大川　心暖                    </t>
  </si>
  <si>
    <t xml:space="preserve">ｵｵｶﾜ ｼｵﾝ                      </t>
  </si>
  <si>
    <t xml:space="preserve">達川　夕愛                    </t>
  </si>
  <si>
    <t xml:space="preserve">ﾀﾂｶﾜ ﾕｱ                       </t>
  </si>
  <si>
    <t>2006/11/01</t>
  </si>
  <si>
    <t xml:space="preserve">西岡　颯大                    </t>
  </si>
  <si>
    <t xml:space="preserve">ﾆｼｵｶ ｿｳﾀ                      </t>
  </si>
  <si>
    <t xml:space="preserve">高内　七海                    </t>
  </si>
  <si>
    <t xml:space="preserve">ﾀｶﾅｲ ﾅﾅﾐ                      </t>
  </si>
  <si>
    <t>2005/07/14</t>
  </si>
  <si>
    <t xml:space="preserve">ｵｵﾉ ｺｳﾀﾛｳ                     </t>
  </si>
  <si>
    <t>無差別</t>
  </si>
  <si>
    <t>ﾑｻﾍﾞﾂ</t>
  </si>
  <si>
    <t xml:space="preserve">   30.28</t>
  </si>
  <si>
    <t xml:space="preserve">   49.49</t>
  </si>
  <si>
    <t xml:space="preserve">   56.71</t>
  </si>
  <si>
    <t xml:space="preserve"> 1:18.40</t>
  </si>
  <si>
    <t xml:space="preserve">   30.61</t>
  </si>
  <si>
    <t xml:space="preserve"> 2:40.64</t>
  </si>
  <si>
    <t>2020/09/27</t>
  </si>
  <si>
    <t xml:space="preserve">山内　遥哉                    </t>
  </si>
  <si>
    <t xml:space="preserve">ﾔﾏｳﾁ ﾊﾙﾔ                      </t>
  </si>
  <si>
    <t xml:space="preserve">ﾌｨｯﾀ新居浜      </t>
  </si>
  <si>
    <t xml:space="preserve">ﾌｨｯﾀﾆｲﾊﾏ       </t>
  </si>
  <si>
    <t xml:space="preserve">        </t>
  </si>
  <si>
    <t>2007/03/11</t>
  </si>
  <si>
    <t>382020703110</t>
  </si>
  <si>
    <t>7023181</t>
  </si>
  <si>
    <t>38202</t>
  </si>
  <si>
    <t xml:space="preserve">真鍋　千賢                    </t>
  </si>
  <si>
    <t xml:space="preserve">ﾏﾅﾍﾞ ﾁｻﾄ                      </t>
  </si>
  <si>
    <t>2007/05/18</t>
  </si>
  <si>
    <t>382020705180</t>
  </si>
  <si>
    <t>6466757</t>
  </si>
  <si>
    <t xml:space="preserve">森田　淳夢                    </t>
  </si>
  <si>
    <t xml:space="preserve">ﾓﾘﾀ ｱﾂﾑ                       </t>
  </si>
  <si>
    <t>2007/07/29</t>
  </si>
  <si>
    <t>382020707290</t>
  </si>
  <si>
    <t>6795010</t>
  </si>
  <si>
    <t xml:space="preserve">池田　大晟                    </t>
  </si>
  <si>
    <t xml:space="preserve">ｲｹﾀﾞ ﾀｲｾｲ                     </t>
  </si>
  <si>
    <t xml:space="preserve">五百木ＳＣ      </t>
  </si>
  <si>
    <t xml:space="preserve">ｲｵｷｽｲﾐﾝｸ       </t>
  </si>
  <si>
    <t>2005/04/06</t>
  </si>
  <si>
    <t>382050504060</t>
  </si>
  <si>
    <t>7375871</t>
  </si>
  <si>
    <t>38205</t>
  </si>
  <si>
    <t>382050601230</t>
  </si>
  <si>
    <t>6613944</t>
  </si>
  <si>
    <t xml:space="preserve">荒木　颯斗                    </t>
  </si>
  <si>
    <t xml:space="preserve">ｱﾗｷ ﾊﾔﾄ                       </t>
  </si>
  <si>
    <t>2007/10/06</t>
  </si>
  <si>
    <t>382050710060</t>
  </si>
  <si>
    <t>7068093</t>
  </si>
  <si>
    <t xml:space="preserve">池田　昂生                    </t>
  </si>
  <si>
    <t xml:space="preserve">ｲｹﾀﾞ ｺｳｾｲ                     </t>
  </si>
  <si>
    <t>2007/11/07</t>
  </si>
  <si>
    <t>382050711070</t>
  </si>
  <si>
    <t>7068132</t>
  </si>
  <si>
    <t xml:space="preserve">三河　琉伽                    </t>
  </si>
  <si>
    <t xml:space="preserve">ﾐｶﾜ ﾙｶ                        </t>
  </si>
  <si>
    <t>2008/02/22</t>
  </si>
  <si>
    <t>382050802220</t>
  </si>
  <si>
    <t>7195102</t>
  </si>
  <si>
    <t>382050808200</t>
  </si>
  <si>
    <t>7501550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</si>
  <si>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</si>
  <si>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</si>
  <si>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</si>
  <si>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</si>
  <si>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</si>
  <si>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</si>
  <si>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</si>
  <si>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 xml:space="preserve">二神　麻央                    </t>
  </si>
  <si>
    <t xml:space="preserve">ﾌﾀｶﾞﾐ ﾏｵ                      </t>
  </si>
  <si>
    <t>2005/06/24</t>
  </si>
  <si>
    <t>382050506245</t>
  </si>
  <si>
    <t>6164055</t>
  </si>
  <si>
    <t xml:space="preserve">上田　　凛                    </t>
  </si>
  <si>
    <t xml:space="preserve">ｳｴﾀﾞ ﾘﾝ                       </t>
  </si>
  <si>
    <t>2006/04/17</t>
  </si>
  <si>
    <t>382050604175</t>
  </si>
  <si>
    <t>6615611</t>
  </si>
  <si>
    <t xml:space="preserve">芝　　怜菜                    </t>
  </si>
  <si>
    <t xml:space="preserve">ｼﾊﾞ ﾚｲﾅ                       </t>
  </si>
  <si>
    <t>2006/05/02</t>
  </si>
  <si>
    <t>382050605025</t>
  </si>
  <si>
    <t>6022252</t>
  </si>
  <si>
    <t>382050611015</t>
  </si>
  <si>
    <t>6950039</t>
  </si>
  <si>
    <t>382050701305</t>
  </si>
  <si>
    <t>6731367</t>
  </si>
  <si>
    <t>382050706255</t>
  </si>
  <si>
    <t>5989772</t>
  </si>
  <si>
    <t>382050805285</t>
  </si>
  <si>
    <t>8729357</t>
  </si>
  <si>
    <t xml:space="preserve">田村　　菫                    </t>
  </si>
  <si>
    <t xml:space="preserve">ﾀﾑﾗ ｽﾐﾚ                       </t>
  </si>
  <si>
    <t>2008/06/08</t>
  </si>
  <si>
    <t>382050806085</t>
  </si>
  <si>
    <t>7375934</t>
  </si>
  <si>
    <t xml:space="preserve">髙岡　美空                    </t>
  </si>
  <si>
    <t xml:space="preserve">ﾀｶｵｶ ﾐｸ                       </t>
  </si>
  <si>
    <t>2008/12/21</t>
  </si>
  <si>
    <t>382050812215</t>
  </si>
  <si>
    <t>7375922</t>
  </si>
  <si>
    <t>382050908065</t>
  </si>
  <si>
    <t>7834675</t>
  </si>
  <si>
    <t xml:space="preserve">ﾅﾝｶｲDC         </t>
  </si>
  <si>
    <t>382080607060</t>
  </si>
  <si>
    <t>6618723</t>
  </si>
  <si>
    <t>38208</t>
  </si>
  <si>
    <t>382080609200</t>
  </si>
  <si>
    <t>6618709</t>
  </si>
  <si>
    <t>382080701120</t>
  </si>
  <si>
    <t>8369161</t>
  </si>
  <si>
    <t>382080507145</t>
  </si>
  <si>
    <t>6618610</t>
  </si>
  <si>
    <t>382080605195</t>
  </si>
  <si>
    <t>7834144</t>
  </si>
  <si>
    <t>382080610055</t>
  </si>
  <si>
    <t>6836961</t>
  </si>
  <si>
    <t>382080802155</t>
  </si>
  <si>
    <t>8193107</t>
  </si>
  <si>
    <t>382080911155</t>
  </si>
  <si>
    <t>7294544</t>
  </si>
  <si>
    <t xml:space="preserve">内田　圭祐                    </t>
  </si>
  <si>
    <t xml:space="preserve">ｳﾁﾀﾞ ｹｲｽｹ                     </t>
  </si>
  <si>
    <t xml:space="preserve">ｴﾘｴｰﾙSRT        </t>
  </si>
  <si>
    <t xml:space="preserve">ESRT           </t>
  </si>
  <si>
    <t>2005/10/15</t>
  </si>
  <si>
    <t>382090510150</t>
  </si>
  <si>
    <t>5555017</t>
  </si>
  <si>
    <t>38209</t>
  </si>
  <si>
    <t xml:space="preserve">中田　智大                    </t>
  </si>
  <si>
    <t xml:space="preserve">ﾅｶﾀ ﾄﾓﾋﾛ                      </t>
  </si>
  <si>
    <t>2006/04/12</t>
  </si>
  <si>
    <t>382090604120</t>
  </si>
  <si>
    <t>6922425</t>
  </si>
  <si>
    <t xml:space="preserve">中田　陸翔                    </t>
  </si>
  <si>
    <t xml:space="preserve">ﾅｶﾀ ﾘｸﾄ                       </t>
  </si>
  <si>
    <t>2008/10/10</t>
  </si>
  <si>
    <t>382090810100</t>
  </si>
  <si>
    <t>7378591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</si>
  <si>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</si>
  <si>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</si>
  <si>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</si>
  <si>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</si>
  <si>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</si>
  <si>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青木　春音                    </t>
  </si>
  <si>
    <t xml:space="preserve">ｱｵｷ ﾊﾙﾅ                       </t>
  </si>
  <si>
    <t>382090604105</t>
  </si>
  <si>
    <t>6439805</t>
  </si>
  <si>
    <t xml:space="preserve">内田　侑花                    </t>
  </si>
  <si>
    <t xml:space="preserve">ｳﾁﾀﾞ ﾕｶ                       </t>
  </si>
  <si>
    <t>2008/06/16</t>
  </si>
  <si>
    <t>382090806165</t>
  </si>
  <si>
    <t>6922463</t>
  </si>
  <si>
    <t xml:space="preserve">青木　花音                    </t>
  </si>
  <si>
    <t xml:space="preserve">ｱｵｷ ﾊﾅ                        </t>
  </si>
  <si>
    <t>2010/12/30</t>
  </si>
  <si>
    <t>382091012305</t>
  </si>
  <si>
    <t>7706094</t>
  </si>
  <si>
    <t xml:space="preserve">脇　　栞那                    </t>
  </si>
  <si>
    <t xml:space="preserve">ﾜｷ ｶﾝﾅ                        </t>
  </si>
  <si>
    <t>2012/03/07</t>
  </si>
  <si>
    <t>382091203075</t>
  </si>
  <si>
    <t>8370118</t>
  </si>
  <si>
    <t xml:space="preserve">藤田　颯斗                    </t>
  </si>
  <si>
    <t xml:space="preserve">ﾌｼﾞﾀ ﾊﾔﾄ                      </t>
  </si>
  <si>
    <t xml:space="preserve">西条ＳＣ        </t>
  </si>
  <si>
    <t xml:space="preserve">ｻｲｼﾞｮｳSC       </t>
  </si>
  <si>
    <t>2006/03/24</t>
  </si>
  <si>
    <t>382110603240</t>
  </si>
  <si>
    <t>5992799</t>
  </si>
  <si>
    <t>38211</t>
  </si>
  <si>
    <t xml:space="preserve">野川　　陸                    </t>
  </si>
  <si>
    <t xml:space="preserve">ﾉｶﾞﾜ ﾘｸ                       </t>
  </si>
  <si>
    <t>2007/06/26</t>
  </si>
  <si>
    <t>382110706260</t>
  </si>
  <si>
    <t>6442997</t>
  </si>
  <si>
    <t xml:space="preserve">塩出　大剛                    </t>
  </si>
  <si>
    <t xml:space="preserve">ｼｵﾃﾞ ﾀﾞｲｺﾞ                    </t>
  </si>
  <si>
    <t>2008/10/16</t>
  </si>
  <si>
    <t>382110810160</t>
  </si>
  <si>
    <t>6898769</t>
  </si>
  <si>
    <t xml:space="preserve">三宅　裕貴                    </t>
  </si>
  <si>
    <t xml:space="preserve">ﾐﾔｹ ﾋﾛｷ                       </t>
  </si>
  <si>
    <t>2009/01/21</t>
  </si>
  <si>
    <t>382110901210</t>
  </si>
  <si>
    <t>6898771</t>
  </si>
  <si>
    <t xml:space="preserve">石川さくら                    </t>
  </si>
  <si>
    <t xml:space="preserve">ｲｼｶﾜ ｻｸﾗ                      </t>
  </si>
  <si>
    <t>382110504065</t>
  </si>
  <si>
    <t>5992838</t>
  </si>
  <si>
    <t xml:space="preserve">山内　寛大                    </t>
  </si>
  <si>
    <t xml:space="preserve">ﾔﾏｳﾁ ｶﾝﾀ                      </t>
  </si>
  <si>
    <t xml:space="preserve">ＭＧ瀬戸内      </t>
  </si>
  <si>
    <t xml:space="preserve">MGｾﾄｳﾁ         </t>
  </si>
  <si>
    <t>2005/06/03</t>
  </si>
  <si>
    <t>382120506030</t>
  </si>
  <si>
    <t>7074716</t>
  </si>
  <si>
    <t>38212</t>
  </si>
  <si>
    <t xml:space="preserve">加藤　雄大                    </t>
  </si>
  <si>
    <t xml:space="preserve">ｶﾄｳ ﾀｹﾋﾛ                      </t>
  </si>
  <si>
    <t>2005/09/14</t>
  </si>
  <si>
    <t>382120509140</t>
  </si>
  <si>
    <t>6719983</t>
  </si>
  <si>
    <t xml:space="preserve">中戸　琉銀                    </t>
  </si>
  <si>
    <t xml:space="preserve">ﾅｶﾄ ﾘﾛ                        </t>
  </si>
  <si>
    <t>2006/01/25</t>
  </si>
  <si>
    <t>382120601250</t>
  </si>
  <si>
    <t>8195115</t>
  </si>
  <si>
    <t xml:space="preserve">森　　大空                    </t>
  </si>
  <si>
    <t xml:space="preserve">ﾓﾘ ﾀﾞｲｱ                       </t>
  </si>
  <si>
    <t>2009/03/19</t>
  </si>
  <si>
    <t>382120903190</t>
  </si>
  <si>
    <t>8157355</t>
  </si>
  <si>
    <t xml:space="preserve">山本　彩実                    </t>
  </si>
  <si>
    <t xml:space="preserve">ﾔﾏﾓﾄ ｱﾐ                       </t>
  </si>
  <si>
    <t>2005/07/31</t>
  </si>
  <si>
    <t>382120507315</t>
  </si>
  <si>
    <t>6719957</t>
  </si>
  <si>
    <t xml:space="preserve">森田　真矢                    </t>
  </si>
  <si>
    <t xml:space="preserve">ﾓﾘﾀ ﾏﾔ                        </t>
  </si>
  <si>
    <t>2006/08/31</t>
  </si>
  <si>
    <t>382120608315</t>
  </si>
  <si>
    <t>6722227</t>
  </si>
  <si>
    <t xml:space="preserve">文田　愛心                    </t>
  </si>
  <si>
    <t xml:space="preserve">ﾌﾞﾝﾀﾞ ﾏﾅﾐ                     </t>
  </si>
  <si>
    <t>382120801245</t>
  </si>
  <si>
    <t>7179447</t>
  </si>
  <si>
    <t xml:space="preserve">北條　陽天                    </t>
  </si>
  <si>
    <t xml:space="preserve">ﾎｳｼﾞｮｳ ﾋﾅﾀ                    </t>
  </si>
  <si>
    <t xml:space="preserve">Z-UP            </t>
  </si>
  <si>
    <t xml:space="preserve">ｼﾞｰｱｯﾌﾟ        </t>
  </si>
  <si>
    <t>2007/11/26</t>
  </si>
  <si>
    <t>382150711260</t>
  </si>
  <si>
    <t>8209758</t>
  </si>
  <si>
    <t>38215</t>
  </si>
  <si>
    <t xml:space="preserve">山口　　空                    </t>
  </si>
  <si>
    <t xml:space="preserve">ﾔﾏｸﾞﾁ ｿﾗ                      </t>
  </si>
  <si>
    <t xml:space="preserve">ファイブテン    </t>
  </si>
  <si>
    <t xml:space="preserve">ﾌｧｲﾌﾞﾃﾝ        </t>
  </si>
  <si>
    <t>2004/04/09</t>
  </si>
  <si>
    <t>382160404090</t>
  </si>
  <si>
    <t>5706383</t>
  </si>
  <si>
    <t>38216</t>
  </si>
  <si>
    <t xml:space="preserve">安藤　央起                    </t>
  </si>
  <si>
    <t xml:space="preserve">ｱﾝﾄﾞｳ ﾋﾛｷ                     </t>
  </si>
  <si>
    <t>2005/05/01</t>
  </si>
  <si>
    <t>382160505010</t>
  </si>
  <si>
    <t>7806097</t>
  </si>
  <si>
    <t xml:space="preserve">松島　航星                    </t>
  </si>
  <si>
    <t xml:space="preserve">ﾏﾂｼﾏ ｺｳｾｲ                     </t>
  </si>
  <si>
    <t>2006/05/29</t>
  </si>
  <si>
    <t>382160605290</t>
  </si>
  <si>
    <t>8695425</t>
  </si>
  <si>
    <t xml:space="preserve">金田　浩聖                    </t>
  </si>
  <si>
    <t xml:space="preserve">ｶﾈﾀﾞ ｺｳｾｲ                     </t>
  </si>
  <si>
    <t>2006/06/03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</si>
  <si>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</si>
  <si>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</si>
  <si>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</si>
  <si>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</si>
  <si>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</si>
  <si>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</si>
  <si>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</si>
  <si>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渡部　隼斗                    </t>
  </si>
  <si>
    <t xml:space="preserve">ﾜﾀﾅﾍﾞ ﾊﾔﾄ                     </t>
  </si>
  <si>
    <t>2007/10/11</t>
  </si>
  <si>
    <t>382160710110</t>
  </si>
  <si>
    <t>7314987</t>
  </si>
  <si>
    <t xml:space="preserve">安藤　諒人                    </t>
  </si>
  <si>
    <t xml:space="preserve">ｱﾝﾄﾞｳ ｱｷﾋﾄ                    </t>
  </si>
  <si>
    <t>2008/02/12</t>
  </si>
  <si>
    <t>382160802120</t>
  </si>
  <si>
    <t>8222856</t>
  </si>
  <si>
    <t xml:space="preserve">森田　蒼琉                    </t>
  </si>
  <si>
    <t xml:space="preserve">ﾓﾘﾀ ﾉｱ                        </t>
  </si>
  <si>
    <t>2010/01/29</t>
  </si>
  <si>
    <t>382161001290</t>
  </si>
  <si>
    <t>7936371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</si>
  <si>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</si>
  <si>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</si>
  <si>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</si>
  <si>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</si>
  <si>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吉田　芽生                    </t>
  </si>
  <si>
    <t xml:space="preserve">ﾖｼﾀﾞ ﾒｲ                       </t>
  </si>
  <si>
    <t>2007/03/26</t>
  </si>
  <si>
    <t>382160703265</t>
  </si>
  <si>
    <t>5920137</t>
  </si>
  <si>
    <t xml:space="preserve">今城　姫桜                    </t>
  </si>
  <si>
    <t xml:space="preserve">ｲﾏｼﾞｮｳ ｷｻﾗ                    </t>
  </si>
  <si>
    <t>2007/05/06</t>
  </si>
  <si>
    <t>382160705065</t>
  </si>
  <si>
    <t>7295547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</si>
  <si>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</si>
  <si>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</si>
  <si>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</si>
  <si>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</si>
  <si>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</si>
  <si>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今井　楓乃                    </t>
  </si>
  <si>
    <t xml:space="preserve">ｲﾏｲ ｶﾉ                        </t>
  </si>
  <si>
    <t>2009/10/18</t>
  </si>
  <si>
    <t>382160910185</t>
  </si>
  <si>
    <t>8574635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</si>
  <si>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</si>
  <si>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</si>
  <si>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</si>
  <si>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</si>
  <si>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</si>
  <si>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下田　天海                    </t>
  </si>
  <si>
    <t xml:space="preserve">ｼﾓﾀﾞ ｱﾏﾐ                      </t>
  </si>
  <si>
    <t xml:space="preserve">八幡浜ＳＣ      </t>
  </si>
  <si>
    <t xml:space="preserve">ﾔﾜﾀﾊﾏSC        </t>
  </si>
  <si>
    <t>382180506035</t>
  </si>
  <si>
    <t>5161055</t>
  </si>
  <si>
    <t>38218</t>
  </si>
  <si>
    <t xml:space="preserve">井上日菜子                    </t>
  </si>
  <si>
    <t xml:space="preserve">ｲﾉｳｴ ﾋﾅｺ                      </t>
  </si>
  <si>
    <t>2006/04/27</t>
  </si>
  <si>
    <t>382180604275</t>
  </si>
  <si>
    <t>6430404</t>
  </si>
  <si>
    <t xml:space="preserve">石井　　和                    </t>
  </si>
  <si>
    <t xml:space="preserve">ｲｼｲ ﾉﾄﾞｶ                      </t>
  </si>
  <si>
    <t>2006/06/05</t>
  </si>
  <si>
    <t>382180606055</t>
  </si>
  <si>
    <t>7353815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</si>
  <si>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</si>
  <si>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</si>
  <si>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</si>
  <si>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</si>
  <si>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</si>
  <si>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石村　思穏                    </t>
  </si>
  <si>
    <t xml:space="preserve">ｲｼﾑﾗ ｼｵﾝ                      </t>
  </si>
  <si>
    <t>2008/03/28</t>
  </si>
  <si>
    <t>382180803285</t>
  </si>
  <si>
    <t>8110207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</si>
  <si>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</si>
  <si>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</si>
  <si>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</si>
  <si>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</si>
  <si>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</si>
  <si>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</si>
  <si>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</si>
  <si>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</si>
  <si>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</si>
  <si>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</si>
  <si>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</si>
  <si>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</si>
  <si>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</si>
  <si>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</si>
  <si>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</si>
  <si>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アズサ松山      </t>
  </si>
  <si>
    <t xml:space="preserve">ｱｽﾞｻﾏﾂﾔﾏ       </t>
  </si>
  <si>
    <t>382260505195</t>
  </si>
  <si>
    <t>6618634</t>
  </si>
  <si>
    <t>38226</t>
  </si>
  <si>
    <t xml:space="preserve">中野　瑞菜                    </t>
  </si>
  <si>
    <t xml:space="preserve">ﾅｶﾉ ﾐｽﾞﾅ                      </t>
  </si>
  <si>
    <t>2006/01/05</t>
  </si>
  <si>
    <t>382260601055</t>
  </si>
  <si>
    <t>6000462</t>
  </si>
  <si>
    <t>382260709285</t>
  </si>
  <si>
    <t>8573606</t>
  </si>
  <si>
    <t xml:space="preserve">大谷　心咲                    </t>
  </si>
  <si>
    <t xml:space="preserve">ｵｵﾀﾆ ﾐｻｷ                      </t>
  </si>
  <si>
    <t>2008/01/03</t>
  </si>
  <si>
    <t>382260801035</t>
  </si>
  <si>
    <t>6449506</t>
  </si>
  <si>
    <t>382260812125</t>
  </si>
  <si>
    <t>8193551</t>
  </si>
  <si>
    <t xml:space="preserve">ﾅｶﾞﾀ ﾐﾕ                       </t>
  </si>
  <si>
    <t>382260906175</t>
  </si>
  <si>
    <t>8210387</t>
  </si>
  <si>
    <t xml:space="preserve">長野　　弘                    </t>
  </si>
  <si>
    <t xml:space="preserve">ﾅｶﾞﾉ ﾋﾛｼ                      </t>
  </si>
  <si>
    <t xml:space="preserve">ＭＧ双葉        </t>
  </si>
  <si>
    <t xml:space="preserve">MGﾌﾀﾊﾞ         </t>
  </si>
  <si>
    <t>2005/11/21</t>
  </si>
  <si>
    <t>382270511210</t>
  </si>
  <si>
    <t>6432690</t>
  </si>
  <si>
    <t>38227</t>
  </si>
  <si>
    <t xml:space="preserve">島谷　悠真                    </t>
  </si>
  <si>
    <t xml:space="preserve">ｼﾏﾀﾆ ﾕｳﾏ                      </t>
  </si>
  <si>
    <t>2007/03/14</t>
  </si>
  <si>
    <t>382270703140</t>
  </si>
  <si>
    <t>7784886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</si>
  <si>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</si>
  <si>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</si>
  <si>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</si>
  <si>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</si>
  <si>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</si>
  <si>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水田結依子                    </t>
  </si>
  <si>
    <t xml:space="preserve">ﾐｽﾞﾀ ﾕｲｺ                      </t>
  </si>
  <si>
    <t>2006/04/20</t>
  </si>
  <si>
    <t>382270604205</t>
  </si>
  <si>
    <t>7611482</t>
  </si>
  <si>
    <t xml:space="preserve">竹永　悠人                    </t>
  </si>
  <si>
    <t xml:space="preserve">ﾀｹﾅｶﾞ ﾊﾙﾄ                     </t>
  </si>
  <si>
    <t xml:space="preserve">石原ＳＣ        </t>
  </si>
  <si>
    <t xml:space="preserve">ｲｼﾊﾗ           </t>
  </si>
  <si>
    <t>2005/08/03</t>
  </si>
  <si>
    <t>382280508030</t>
  </si>
  <si>
    <t>7060328</t>
  </si>
  <si>
    <t>38228</t>
  </si>
  <si>
    <t xml:space="preserve">羽田野颯太                    </t>
  </si>
  <si>
    <t xml:space="preserve">ﾊﾀﾉ ｿｳﾀ                       </t>
  </si>
  <si>
    <t>2005/08/22</t>
  </si>
  <si>
    <t>382280508220</t>
  </si>
  <si>
    <t>6836973</t>
  </si>
  <si>
    <t>382281111300</t>
  </si>
  <si>
    <t>8609128</t>
  </si>
  <si>
    <t>382280606245</t>
  </si>
  <si>
    <t>5545594</t>
  </si>
  <si>
    <t>382280801245</t>
  </si>
  <si>
    <t>7074879</t>
  </si>
  <si>
    <t xml:space="preserve">野田旺太郎                    </t>
  </si>
  <si>
    <t xml:space="preserve">ﾉﾀﾞ ｵｳﾀﾛｳ                     </t>
  </si>
  <si>
    <t xml:space="preserve">フィッタ松山    </t>
  </si>
  <si>
    <t xml:space="preserve">ﾌｨｯﾀﾏﾂﾔﾏ       </t>
  </si>
  <si>
    <t>2005/06/20</t>
  </si>
  <si>
    <t>382290506200</t>
  </si>
  <si>
    <t>5895644</t>
  </si>
  <si>
    <t>38229</t>
  </si>
  <si>
    <t xml:space="preserve">平野　　資                    </t>
  </si>
  <si>
    <t xml:space="preserve">ﾋﾗﾉ ﾀｽｸ                       </t>
  </si>
  <si>
    <t>2006/05/25</t>
  </si>
  <si>
    <t>382290605250</t>
  </si>
  <si>
    <t>5996640</t>
  </si>
  <si>
    <t xml:space="preserve">島田　　希                    </t>
  </si>
  <si>
    <t xml:space="preserve">ｼﾏﾀﾞ ﾉｿﾞﾐ                     </t>
  </si>
  <si>
    <t>382290605290</t>
  </si>
  <si>
    <t>5996652</t>
  </si>
  <si>
    <t xml:space="preserve">松浦　海翔                    </t>
  </si>
  <si>
    <t xml:space="preserve">ﾏﾂｳﾗ ﾐｶﾙ                      </t>
  </si>
  <si>
    <t>382290607140</t>
  </si>
  <si>
    <t>6931666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</si>
  <si>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</si>
  <si>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</si>
  <si>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</si>
  <si>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</si>
  <si>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</si>
  <si>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荒谷　結奏                    </t>
  </si>
  <si>
    <t xml:space="preserve">ｱﾗﾀﾆ ﾕｶﾅ                      </t>
  </si>
  <si>
    <t>2008/10/05</t>
  </si>
  <si>
    <t>382290810055</t>
  </si>
  <si>
    <t>6935315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</si>
  <si>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</si>
  <si>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</si>
  <si>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</si>
  <si>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</si>
  <si>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</si>
  <si>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</si>
  <si>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</si>
  <si>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</si>
  <si>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</si>
  <si>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</si>
  <si>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黒野　裕馬                    </t>
  </si>
  <si>
    <t xml:space="preserve">ｸﾛﾉ ﾕｳﾏ                       </t>
  </si>
  <si>
    <t xml:space="preserve">フィッタ重信    </t>
  </si>
  <si>
    <t xml:space="preserve">ﾌｨｯﾀｼｹﾞﾉ       </t>
  </si>
  <si>
    <t>2005/06/13</t>
  </si>
  <si>
    <t>382300506130</t>
  </si>
  <si>
    <t>6903002</t>
  </si>
  <si>
    <t>38230</t>
  </si>
  <si>
    <t xml:space="preserve">北原　大裕                    </t>
  </si>
  <si>
    <t xml:space="preserve">ｷﾀﾊﾗ ﾀﾞｲｽｹ                    </t>
  </si>
  <si>
    <t>2005/10/20</t>
  </si>
  <si>
    <t>382300510200</t>
  </si>
  <si>
    <t>7748298</t>
  </si>
  <si>
    <t xml:space="preserve">名智　　馨                    </t>
  </si>
  <si>
    <t xml:space="preserve">ﾅﾁ ｶｵﾙ                        </t>
  </si>
  <si>
    <t>2005/10/23</t>
  </si>
  <si>
    <t>382300510230</t>
  </si>
  <si>
    <t>7722420</t>
  </si>
  <si>
    <t xml:space="preserve">宮内　翔正                    </t>
  </si>
  <si>
    <t xml:space="preserve">ﾐﾔｳﾁ ｼｮｳﾏ                     </t>
  </si>
  <si>
    <t>2005/11/09</t>
  </si>
  <si>
    <t>382300511090</t>
  </si>
  <si>
    <t>8470147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</si>
  <si>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</si>
  <si>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</si>
  <si>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</si>
  <si>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</si>
  <si>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</si>
  <si>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中野　　優                    </t>
  </si>
  <si>
    <t xml:space="preserve">ﾅｶﾉ ﾕｳ                        </t>
  </si>
  <si>
    <t>2005/04/22</t>
  </si>
  <si>
    <t>382300504225</t>
  </si>
  <si>
    <t>6162958</t>
  </si>
  <si>
    <t xml:space="preserve">田坂　真唯                    </t>
  </si>
  <si>
    <t xml:space="preserve">ﾀｻｶ ﾏｲ                        </t>
  </si>
  <si>
    <t>2006/11/21</t>
  </si>
  <si>
    <t>382300611215</t>
  </si>
  <si>
    <t>7060380</t>
  </si>
  <si>
    <t xml:space="preserve">越智　佳澄                    </t>
  </si>
  <si>
    <t xml:space="preserve">ｵﾁ ｶｽﾐ                        </t>
  </si>
  <si>
    <t>2007/05/29</t>
  </si>
  <si>
    <t>382300705295</t>
  </si>
  <si>
    <t>8501070</t>
  </si>
  <si>
    <t>382300803215</t>
  </si>
  <si>
    <t>7722432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</si>
  <si>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</si>
  <si>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</si>
  <si>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</si>
  <si>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</si>
  <si>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</si>
  <si>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細谷　孝正                    </t>
  </si>
  <si>
    <t xml:space="preserve">ﾎｿﾔ ﾀｶﾏｻ                      </t>
  </si>
  <si>
    <t xml:space="preserve">リー保内        </t>
  </si>
  <si>
    <t xml:space="preserve">ﾘｰﾎﾅｲ          </t>
  </si>
  <si>
    <t>383070510230</t>
  </si>
  <si>
    <t>8216703</t>
  </si>
  <si>
    <t>38307</t>
  </si>
  <si>
    <t xml:space="preserve">山中　紗和                    </t>
  </si>
  <si>
    <t xml:space="preserve">ﾔﾏﾅｶ ｻﾜ                       </t>
  </si>
  <si>
    <t>2005/06/09</t>
  </si>
  <si>
    <t>383070506095</t>
  </si>
  <si>
    <t>6004286</t>
  </si>
  <si>
    <t xml:space="preserve">宮中　彩希                    </t>
  </si>
  <si>
    <t xml:space="preserve">ﾐﾔﾅｶ ｻﾂｷ                      </t>
  </si>
  <si>
    <t>2007/02/17</t>
  </si>
  <si>
    <t>383070702175</t>
  </si>
  <si>
    <t>6902566</t>
  </si>
  <si>
    <t xml:space="preserve">大西　紗羅                    </t>
  </si>
  <si>
    <t xml:space="preserve">ｵｵﾆｼ ｻﾗ                       </t>
  </si>
  <si>
    <t>2007/06/23</t>
  </si>
  <si>
    <t>383070706235</t>
  </si>
  <si>
    <t>6902592</t>
  </si>
  <si>
    <t xml:space="preserve">大加田元輝                    </t>
  </si>
  <si>
    <t xml:space="preserve">ｵｵｶﾀﾞ ｹﾞﾝｷ                    </t>
  </si>
  <si>
    <t xml:space="preserve">フィッタ吉田    </t>
  </si>
  <si>
    <t xml:space="preserve">ﾌｨｯﾀﾖｼﾀﾞ       </t>
  </si>
  <si>
    <t>2006/10/24</t>
  </si>
  <si>
    <t>383110610240</t>
  </si>
  <si>
    <t>6123892</t>
  </si>
  <si>
    <t>38311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</si>
  <si>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</si>
  <si>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</si>
  <si>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</si>
  <si>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</si>
  <si>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</si>
  <si>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前田　唯菜                    </t>
  </si>
  <si>
    <t xml:space="preserve">ﾏｴﾀﾞ ﾕｲﾅ                      </t>
  </si>
  <si>
    <t>2005/04/21</t>
  </si>
  <si>
    <t>383110504215</t>
  </si>
  <si>
    <t>5545520</t>
  </si>
  <si>
    <t xml:space="preserve">秋山　莉子                    </t>
  </si>
  <si>
    <t xml:space="preserve">ｱｷﾔﾏ ﾘｺ                       </t>
  </si>
  <si>
    <t>2005/04/29</t>
  </si>
  <si>
    <t>383110504295</t>
  </si>
  <si>
    <t>7748921</t>
  </si>
  <si>
    <t xml:space="preserve">高山　茉優                    </t>
  </si>
  <si>
    <t xml:space="preserve">ﾀｶﾔﾏ ﾏﾕ                       </t>
  </si>
  <si>
    <t>2005/05/21</t>
  </si>
  <si>
    <t>383110505215</t>
  </si>
  <si>
    <t>8342150</t>
  </si>
  <si>
    <t xml:space="preserve">宇都宮未来                    </t>
  </si>
  <si>
    <t xml:space="preserve">ｳﾂﾉﾐﾔ ﾐｸ                      </t>
  </si>
  <si>
    <t>2005/08/19</t>
  </si>
  <si>
    <t>383110508195</t>
  </si>
  <si>
    <t>7669993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</si>
  <si>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</si>
  <si>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</si>
  <si>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</si>
  <si>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</si>
  <si>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</si>
  <si>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 xml:space="preserve">尾﨑　嘉音                    </t>
  </si>
  <si>
    <t xml:space="preserve">ｵｻﾞｷ ｶﾉﾝ                      </t>
  </si>
  <si>
    <t>383110510235</t>
  </si>
  <si>
    <t>5545570</t>
  </si>
  <si>
    <t xml:space="preserve">兵頭　凜和                    </t>
  </si>
  <si>
    <t xml:space="preserve">ﾋｮｳﾄﾞｳ ﾘﾜ                     </t>
  </si>
  <si>
    <t>2006/07/11</t>
  </si>
  <si>
    <t>383110607115</t>
  </si>
  <si>
    <t>7785459</t>
  </si>
  <si>
    <t xml:space="preserve">中村　美咲                    </t>
  </si>
  <si>
    <t xml:space="preserve">ﾅｶﾑﾗ ﾐｻ                       </t>
  </si>
  <si>
    <t>2007/10/15</t>
  </si>
  <si>
    <t>383110710155</t>
  </si>
  <si>
    <t>8243857</t>
  </si>
  <si>
    <t xml:space="preserve">小島　侑芭                    </t>
  </si>
  <si>
    <t xml:space="preserve">ｺｼﾞﾏ ﾕｷﾊ                      </t>
  </si>
  <si>
    <t>2008/01/13</t>
  </si>
  <si>
    <t>383110801135</t>
  </si>
  <si>
    <t>8522475</t>
  </si>
  <si>
    <t xml:space="preserve">菅　　樹生                    </t>
  </si>
  <si>
    <t xml:space="preserve">ｶﾝ ｲﾂｷ                        </t>
  </si>
  <si>
    <t xml:space="preserve">競泳塾Again     </t>
  </si>
  <si>
    <t xml:space="preserve">Again          </t>
  </si>
  <si>
    <t>2005/11/15</t>
  </si>
  <si>
    <t>383120511150</t>
  </si>
  <si>
    <t>8613388</t>
  </si>
  <si>
    <t>38312</t>
  </si>
  <si>
    <t xml:space="preserve">山内　愛稀                    </t>
  </si>
  <si>
    <t xml:space="preserve">ﾔﾏｳﾁ ｱｷ                       </t>
  </si>
  <si>
    <t>2008/09/06</t>
  </si>
  <si>
    <t>383120809065</t>
  </si>
  <si>
    <t>7295876</t>
  </si>
  <si>
    <t xml:space="preserve">福本　歩夢                    </t>
  </si>
  <si>
    <t xml:space="preserve">ﾌｸﾓﾄ ｱﾕﾑ                      </t>
  </si>
  <si>
    <t xml:space="preserve">Ryuow           </t>
  </si>
  <si>
    <t xml:space="preserve">ryuow          </t>
  </si>
  <si>
    <t>2006/03/06</t>
  </si>
  <si>
    <t>383150603060</t>
  </si>
  <si>
    <t>7356105</t>
  </si>
  <si>
    <t>38315</t>
  </si>
  <si>
    <t xml:space="preserve">坂本　蘭世                    </t>
  </si>
  <si>
    <t xml:space="preserve">ｻｶﾓﾄ ﾗﾝｾﾞ                     </t>
  </si>
  <si>
    <t>383150504065</t>
  </si>
  <si>
    <t>8144922</t>
  </si>
  <si>
    <t xml:space="preserve">渡邊　心暖                    </t>
  </si>
  <si>
    <t xml:space="preserve">ﾜﾀﾅﾍﾞ ｺﾊﾙ                     </t>
  </si>
  <si>
    <t>2007/02/19</t>
  </si>
  <si>
    <t>383150702195</t>
  </si>
  <si>
    <t>7282924</t>
  </si>
  <si>
    <t xml:space="preserve">京森　和花                    </t>
  </si>
  <si>
    <t xml:space="preserve">ｷｮｳﾓﾘ ﾜｶ                      </t>
  </si>
  <si>
    <t>2008/03/24</t>
  </si>
  <si>
    <t>383150803245</t>
  </si>
  <si>
    <t>7924977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</si>
  <si>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</si>
  <si>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</si>
  <si>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</si>
  <si>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</si>
  <si>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</si>
  <si>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</si>
  <si>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</si>
  <si>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</si>
  <si>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</si>
  <si>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岡田ひなた                    </t>
  </si>
  <si>
    <t xml:space="preserve">ｵｶﾀﾞ ﾋﾅﾀ                      </t>
  </si>
  <si>
    <t>2009/10/07</t>
  </si>
  <si>
    <t>383150910075</t>
  </si>
  <si>
    <t>7791932</t>
  </si>
  <si>
    <t xml:space="preserve">石原慎太郎                    </t>
  </si>
  <si>
    <t xml:space="preserve">ｲｼﾊﾗ ｼﾝﾀﾛｳ                    </t>
  </si>
  <si>
    <t xml:space="preserve">ﾌｧｲﾌﾞﾃﾝ東予     </t>
  </si>
  <si>
    <t xml:space="preserve">ﾌｧｲﾌﾞﾃﾝﾄ       </t>
  </si>
  <si>
    <t>2002/10/28</t>
  </si>
  <si>
    <t>383160210280</t>
  </si>
  <si>
    <t>6268048</t>
  </si>
  <si>
    <t>38316</t>
  </si>
  <si>
    <t xml:space="preserve">石原孝太郎                    </t>
  </si>
  <si>
    <t xml:space="preserve">ｲｼﾊﾗ ｺｳﾀﾛｳ                    </t>
  </si>
  <si>
    <t>2007/12/03</t>
  </si>
  <si>
    <t>383160712030</t>
  </si>
  <si>
    <t>7071096</t>
  </si>
  <si>
    <t xml:space="preserve">白石　和士                    </t>
  </si>
  <si>
    <t xml:space="preserve">ｼﾗｲｼ ｶｽﾞﾄ                     </t>
  </si>
  <si>
    <t>2008/04/30</t>
  </si>
  <si>
    <t>383160804300</t>
  </si>
  <si>
    <t>7071058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</si>
  <si>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</si>
  <si>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</si>
  <si>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</si>
  <si>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</si>
  <si>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</si>
  <si>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日野姫花李                    </t>
  </si>
  <si>
    <t xml:space="preserve">ﾋﾉ ﾋｶﾘ                        </t>
  </si>
  <si>
    <t>2007/09/06</t>
  </si>
  <si>
    <t>383160709065</t>
  </si>
  <si>
    <t>6603318</t>
  </si>
  <si>
    <t xml:space="preserve">三ツ井歩夢                    </t>
  </si>
  <si>
    <t xml:space="preserve">ﾐﾂｲ ｱﾕﾑ                       </t>
  </si>
  <si>
    <t xml:space="preserve">ﾌｨｯﾀｴﾐﾌﾙ松前    </t>
  </si>
  <si>
    <t xml:space="preserve">ﾌｨｯﾀｴﾐﾌﾙ       </t>
  </si>
  <si>
    <t>2006/04/06</t>
  </si>
  <si>
    <t>383180604060</t>
  </si>
  <si>
    <t>6935012</t>
  </si>
  <si>
    <t>38318</t>
  </si>
  <si>
    <t xml:space="preserve">内藤将大郎                    </t>
  </si>
  <si>
    <t xml:space="preserve">ﾅｲﾄｳ ｿｳﾀﾛｳ                    </t>
  </si>
  <si>
    <t>2007/02/21</t>
  </si>
  <si>
    <t>383180702210</t>
  </si>
  <si>
    <t>8501563</t>
  </si>
  <si>
    <t xml:space="preserve">忽那　海音                    </t>
  </si>
  <si>
    <t xml:space="preserve">ｸﾂﾅ ｶｲﾄ                       </t>
  </si>
  <si>
    <t>2008/05/04</t>
  </si>
  <si>
    <t>383180805040</t>
  </si>
  <si>
    <t>7368751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</si>
  <si>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</si>
  <si>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</si>
  <si>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</si>
  <si>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</si>
  <si>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</si>
  <si>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</si>
  <si>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</si>
  <si>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</si>
  <si>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</si>
  <si>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</si>
  <si>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</si>
  <si>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</si>
  <si>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</si>
  <si>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</si>
  <si>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</si>
  <si>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</si>
  <si>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</si>
  <si>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</si>
  <si>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</si>
  <si>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</si>
  <si>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</si>
  <si>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</si>
  <si>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</si>
  <si>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</si>
  <si>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</si>
  <si>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菅　　百花                    </t>
  </si>
  <si>
    <t xml:space="preserve">ｶﾝ ﾓﾓｶ                        </t>
  </si>
  <si>
    <t>2005/12/14</t>
  </si>
  <si>
    <t>383180512145</t>
  </si>
  <si>
    <t>6935074</t>
  </si>
  <si>
    <t xml:space="preserve">豊田明歩実                    </t>
  </si>
  <si>
    <t xml:space="preserve">ﾄﾖﾀ ｱﾕﾐ                       </t>
  </si>
  <si>
    <t>2006/04/05</t>
  </si>
  <si>
    <t>383180604055</t>
  </si>
  <si>
    <t>6935086</t>
  </si>
  <si>
    <t xml:space="preserve">釘宮　遥花                    </t>
  </si>
  <si>
    <t xml:space="preserve">ｸｷﾞﾐﾔ ﾊﾙｶ                     </t>
  </si>
  <si>
    <t>2006/04/22</t>
  </si>
  <si>
    <t>383180604225</t>
  </si>
  <si>
    <t>6935101</t>
  </si>
  <si>
    <t xml:space="preserve">橋田　実和                    </t>
  </si>
  <si>
    <t xml:space="preserve">ﾊｼﾀﾞ ﾐﾜ                       </t>
  </si>
  <si>
    <t>383180606275</t>
  </si>
  <si>
    <t>6896787</t>
  </si>
  <si>
    <t xml:space="preserve">勝木　心晴                    </t>
  </si>
  <si>
    <t xml:space="preserve">ｶﾂｷ ｺﾊﾙ                       </t>
  </si>
  <si>
    <t>2007/06/29</t>
  </si>
  <si>
    <t>383180706295</t>
  </si>
  <si>
    <t>7361154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</si>
  <si>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</si>
  <si>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</si>
  <si>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</si>
  <si>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</si>
  <si>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</si>
  <si>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内田　花埜                    </t>
  </si>
  <si>
    <t xml:space="preserve">ｳﾁﾀﾞ ｶﾉ                       </t>
  </si>
  <si>
    <t xml:space="preserve">ﾌｨｯﾀ川之江      </t>
  </si>
  <si>
    <t xml:space="preserve">ﾌｨｯﾀｶﾜﾉｴ       </t>
  </si>
  <si>
    <t>383190601235</t>
  </si>
  <si>
    <t>5555055</t>
  </si>
  <si>
    <t>38319</t>
  </si>
  <si>
    <t xml:space="preserve">森實　真江                    </t>
  </si>
  <si>
    <t xml:space="preserve">ﾓﾘｻﾞﾈ ﾏｴ                      </t>
  </si>
  <si>
    <t>2008/01/28</t>
  </si>
  <si>
    <t>383190801285</t>
  </si>
  <si>
    <t>7794854</t>
  </si>
  <si>
    <t xml:space="preserve">梶田　洸貴                    </t>
  </si>
  <si>
    <t xml:space="preserve">ｶｼﾞﾀ ｺｳｷ                      </t>
  </si>
  <si>
    <t xml:space="preserve">コナミ松山      </t>
  </si>
  <si>
    <t xml:space="preserve">ｺﾅﾐﾏﾂﾔﾏ        </t>
  </si>
  <si>
    <t>2005/12/18</t>
  </si>
  <si>
    <t>383220512180</t>
  </si>
  <si>
    <t>6431623</t>
  </si>
  <si>
    <t>38322</t>
  </si>
  <si>
    <t xml:space="preserve">村田　　楓                    </t>
  </si>
  <si>
    <t xml:space="preserve">ﾑﾗﾀ ｶｴﾃﾞ                      </t>
  </si>
  <si>
    <t>2007/10/02</t>
  </si>
  <si>
    <t>383220710020</t>
  </si>
  <si>
    <t>7363059</t>
  </si>
  <si>
    <t xml:space="preserve">兵頭　煌晟                    </t>
  </si>
  <si>
    <t xml:space="preserve">ﾋｮｳﾄﾞｳ ｺｳｾｲ                   </t>
  </si>
  <si>
    <t>2011/05/20</t>
  </si>
  <si>
    <t>383221105200</t>
  </si>
  <si>
    <t>7810524</t>
  </si>
  <si>
    <t xml:space="preserve">野木こころ                    </t>
  </si>
  <si>
    <t xml:space="preserve">ﾉｷﾞ ｺｺﾛ                       </t>
  </si>
  <si>
    <t>383220511155</t>
  </si>
  <si>
    <t>6903076</t>
  </si>
  <si>
    <t xml:space="preserve">大西　美憂                    </t>
  </si>
  <si>
    <t xml:space="preserve">ｵｵﾆｼ ﾐﾕ                       </t>
  </si>
  <si>
    <t>2006/02/03</t>
  </si>
  <si>
    <t>383220602035</t>
  </si>
  <si>
    <t>6902910</t>
  </si>
  <si>
    <t>383220606065</t>
  </si>
  <si>
    <t>6522409</t>
  </si>
  <si>
    <t xml:space="preserve">清田　俐帆                    </t>
  </si>
  <si>
    <t xml:space="preserve">ｷﾖﾀ ﾘﾎ                        </t>
  </si>
  <si>
    <t>2009/01/19</t>
  </si>
  <si>
    <t>383220901195</t>
  </si>
  <si>
    <t>7363085</t>
  </si>
  <si>
    <t xml:space="preserve">越智　南月                    </t>
  </si>
  <si>
    <t xml:space="preserve">ｵﾁ ﾅﾂｷ                        </t>
  </si>
  <si>
    <t>2011/03/10</t>
  </si>
  <si>
    <t>383221103105</t>
  </si>
  <si>
    <t>8212737</t>
  </si>
  <si>
    <t xml:space="preserve">石口　佑奈                    </t>
  </si>
  <si>
    <t xml:space="preserve">ｲｼｸﾞﾁ ﾕﾅ                      </t>
  </si>
  <si>
    <t xml:space="preserve">Ｂ＆Ｇ愛南      </t>
  </si>
  <si>
    <t xml:space="preserve">B&amp;Gｱｲﾅﾝ        </t>
  </si>
  <si>
    <t>2007/10/01</t>
  </si>
  <si>
    <t>383230710015</t>
  </si>
  <si>
    <t>7010328</t>
  </si>
  <si>
    <t>38323</t>
  </si>
  <si>
    <t xml:space="preserve">藤田　麻未                    </t>
  </si>
  <si>
    <t xml:space="preserve">ﾌｼﾞﾀ ｱﾐ                       </t>
  </si>
  <si>
    <t xml:space="preserve">AzuMax          </t>
  </si>
  <si>
    <t xml:space="preserve">AzuMax         </t>
  </si>
  <si>
    <t>2006/12/29</t>
  </si>
  <si>
    <t>383270612295</t>
  </si>
  <si>
    <t>8461817</t>
  </si>
  <si>
    <t>38327</t>
  </si>
  <si>
    <t xml:space="preserve">えいしSC北条    </t>
  </si>
  <si>
    <t xml:space="preserve">ｴｲｼﾎｳｼﾞｮ       </t>
  </si>
  <si>
    <t>383300805025</t>
  </si>
  <si>
    <t>7503532</t>
  </si>
  <si>
    <t>38330</t>
  </si>
  <si>
    <t xml:space="preserve">高山　結衣                    </t>
  </si>
  <si>
    <t xml:space="preserve">ﾀｶﾔﾏ ﾕｲ                       </t>
  </si>
  <si>
    <t>2008/06/01</t>
  </si>
  <si>
    <t>383300806015</t>
  </si>
  <si>
    <t>6935327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</si>
  <si>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</si>
  <si>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</si>
  <si>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</si>
  <si>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</si>
  <si>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</si>
  <si>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 xml:space="preserve">佐藤　　光                    </t>
  </si>
  <si>
    <t xml:space="preserve">ｻﾄｳ ﾋｶﾙ                       </t>
  </si>
  <si>
    <t xml:space="preserve">えいしSC砥部    </t>
  </si>
  <si>
    <t xml:space="preserve">ｴｲｼSCﾄﾍﾞ       </t>
  </si>
  <si>
    <t>2006/11/07</t>
  </si>
  <si>
    <t>383320611070</t>
  </si>
  <si>
    <t>5988604</t>
  </si>
  <si>
    <t>38332</t>
  </si>
  <si>
    <t xml:space="preserve">日淺琥太朗                    </t>
  </si>
  <si>
    <t xml:space="preserve">ﾋｱｻ ｺﾀﾛｳ                      </t>
  </si>
  <si>
    <t xml:space="preserve">AST             </t>
  </si>
  <si>
    <t xml:space="preserve">AST            </t>
  </si>
  <si>
    <t>2006/11/17</t>
  </si>
  <si>
    <t>383350611170</t>
  </si>
  <si>
    <t>7273757</t>
  </si>
  <si>
    <t>38335</t>
  </si>
  <si>
    <t xml:space="preserve">渡邊　莉友                    </t>
  </si>
  <si>
    <t xml:space="preserve">ﾜﾀﾅﾍﾞ ﾘﾄ                      </t>
  </si>
  <si>
    <t>2007/04/16</t>
  </si>
  <si>
    <t>383350704160</t>
  </si>
  <si>
    <t>6914720</t>
  </si>
  <si>
    <t xml:space="preserve">山本　結大                    </t>
  </si>
  <si>
    <t xml:space="preserve">ﾔﾏﾓﾄ ﾕｳﾀﾞｲ                    </t>
  </si>
  <si>
    <t>2007/12/31</t>
  </si>
  <si>
    <t>383350712310</t>
  </si>
  <si>
    <t>8859249</t>
  </si>
  <si>
    <t xml:space="preserve">天川谷美宙                    </t>
  </si>
  <si>
    <t xml:space="preserve">ｱﾏｶﾜﾔ ﾁｭﾗ                     </t>
  </si>
  <si>
    <t>2005/04/28</t>
  </si>
  <si>
    <t>383350504285</t>
  </si>
  <si>
    <t>5862807</t>
  </si>
  <si>
    <t xml:space="preserve"> 4:54.13</t>
  </si>
  <si>
    <t xml:space="preserve"> 4:47.91</t>
  </si>
  <si>
    <t xml:space="preserve"> 4:50.30</t>
  </si>
  <si>
    <t xml:space="preserve"> 5:00.82</t>
  </si>
  <si>
    <t xml:space="preserve">   37.84</t>
  </si>
  <si>
    <t xml:space="preserve">   35.15</t>
  </si>
  <si>
    <t xml:space="preserve">   34.63</t>
  </si>
  <si>
    <t xml:space="preserve">   35.83</t>
  </si>
  <si>
    <t xml:space="preserve">   32.78</t>
  </si>
  <si>
    <t xml:space="preserve">   32.62</t>
  </si>
  <si>
    <t xml:space="preserve">   32.14</t>
  </si>
  <si>
    <t xml:space="preserve">   32.36</t>
  </si>
  <si>
    <t xml:space="preserve">   32.64</t>
  </si>
  <si>
    <t xml:space="preserve">   32.92</t>
  </si>
  <si>
    <t xml:space="preserve">   31.46</t>
  </si>
  <si>
    <t xml:space="preserve">   30.98</t>
  </si>
  <si>
    <t xml:space="preserve">   30.78</t>
  </si>
  <si>
    <t xml:space="preserve">   30.86</t>
  </si>
  <si>
    <t xml:space="preserve">   31.01</t>
  </si>
  <si>
    <t xml:space="preserve">   31.65</t>
  </si>
  <si>
    <t xml:space="preserve">   30.41</t>
  </si>
  <si>
    <t xml:space="preserve">   30.31</t>
  </si>
  <si>
    <t xml:space="preserve">   30.24</t>
  </si>
  <si>
    <t xml:space="preserve">   30.39</t>
  </si>
  <si>
    <t xml:space="preserve">   30.46</t>
  </si>
  <si>
    <t xml:space="preserve">   30.20</t>
  </si>
  <si>
    <t xml:space="preserve">   30.01</t>
  </si>
  <si>
    <t xml:space="preserve">   29.73</t>
  </si>
  <si>
    <t xml:space="preserve">   29.91</t>
  </si>
  <si>
    <t xml:space="preserve">   30.15</t>
  </si>
  <si>
    <t xml:space="preserve">   29.50</t>
  </si>
  <si>
    <t xml:space="preserve">   29.26</t>
  </si>
  <si>
    <t xml:space="preserve">   29.22</t>
  </si>
  <si>
    <t xml:space="preserve">   29.23</t>
  </si>
  <si>
    <t xml:space="preserve">   29.42</t>
  </si>
  <si>
    <t xml:space="preserve">   29.53</t>
  </si>
  <si>
    <t xml:space="preserve">   29.12</t>
  </si>
  <si>
    <t xml:space="preserve">   29.02</t>
  </si>
  <si>
    <t xml:space="preserve">   28.93</t>
  </si>
  <si>
    <t xml:space="preserve">   29.15</t>
  </si>
  <si>
    <t xml:space="preserve">   28.74</t>
  </si>
  <si>
    <t xml:space="preserve">   28.61</t>
  </si>
  <si>
    <t xml:space="preserve">   28.52</t>
  </si>
  <si>
    <t xml:space="preserve">   28.54</t>
  </si>
  <si>
    <t xml:space="preserve">   28.68</t>
  </si>
  <si>
    <t xml:space="preserve">   28.82</t>
  </si>
  <si>
    <t xml:space="preserve">   28.32</t>
  </si>
  <si>
    <t xml:space="preserve">   27.94</t>
  </si>
  <si>
    <t xml:space="preserve">   26.75</t>
  </si>
  <si>
    <t xml:space="preserve">   27.76</t>
  </si>
  <si>
    <t xml:space="preserve">   28.12</t>
  </si>
  <si>
    <t xml:space="preserve">   28.35</t>
  </si>
  <si>
    <t xml:space="preserve">   35.65</t>
  </si>
  <si>
    <t xml:space="preserve">   35.28</t>
  </si>
  <si>
    <t xml:space="preserve">   35.33</t>
  </si>
  <si>
    <t xml:space="preserve">   34.58</t>
  </si>
  <si>
    <t xml:space="preserve">   33.07</t>
  </si>
  <si>
    <t xml:space="preserve">   32.45</t>
  </si>
  <si>
    <t xml:space="preserve">   33.56</t>
  </si>
  <si>
    <t xml:space="preserve">   29.70</t>
  </si>
  <si>
    <t xml:space="preserve">   29.29</t>
  </si>
  <si>
    <t xml:space="preserve">   29.46</t>
  </si>
  <si>
    <t xml:space="preserve">   30.51</t>
  </si>
  <si>
    <t xml:space="preserve">   30.82</t>
  </si>
  <si>
    <t xml:space="preserve">   28.34</t>
  </si>
  <si>
    <t xml:space="preserve">   28.24</t>
  </si>
  <si>
    <t xml:space="preserve">   27.86</t>
  </si>
  <si>
    <t xml:space="preserve">   28.04</t>
  </si>
  <si>
    <t xml:space="preserve">   28.26</t>
  </si>
  <si>
    <t xml:space="preserve">   29.06</t>
  </si>
  <si>
    <t xml:space="preserve">   27.31</t>
  </si>
  <si>
    <t xml:space="preserve">   27.03</t>
  </si>
  <si>
    <t xml:space="preserve">   27.15</t>
  </si>
  <si>
    <t xml:space="preserve">   27.84</t>
  </si>
  <si>
    <t xml:space="preserve">   26.73</t>
  </si>
  <si>
    <t xml:space="preserve">   26.45</t>
  </si>
  <si>
    <t xml:space="preserve">   26.64</t>
  </si>
  <si>
    <t xml:space="preserve">   26.84</t>
  </si>
  <si>
    <t xml:space="preserve">   25.90</t>
  </si>
  <si>
    <t xml:space="preserve">   25.75</t>
  </si>
  <si>
    <t xml:space="preserve">   25.63</t>
  </si>
  <si>
    <t xml:space="preserve">   25.73</t>
  </si>
  <si>
    <t xml:space="preserve">   25.77</t>
  </si>
  <si>
    <t xml:space="preserve">   25.95</t>
  </si>
  <si>
    <t xml:space="preserve"> 2:34.19</t>
  </si>
  <si>
    <t xml:space="preserve"> 2:17.00</t>
  </si>
  <si>
    <t xml:space="preserve"> 2:15.84</t>
  </si>
  <si>
    <t xml:space="preserve"> 2:15.85</t>
  </si>
  <si>
    <t xml:space="preserve"> 2:18.41</t>
  </si>
  <si>
    <t xml:space="preserve"> 2:14.72</t>
  </si>
  <si>
    <t xml:space="preserve"> 2:14.31</t>
  </si>
  <si>
    <t xml:space="preserve"> 2:12.75</t>
  </si>
  <si>
    <t xml:space="preserve"> 2:13.54</t>
  </si>
  <si>
    <t xml:space="preserve"> 2:14.68</t>
  </si>
  <si>
    <t xml:space="preserve"> 2:15.18</t>
  </si>
  <si>
    <t xml:space="preserve"> 2:10.06</t>
  </si>
  <si>
    <t xml:space="preserve"> 2:08.86</t>
  </si>
  <si>
    <t xml:space="preserve"> 2:04.56</t>
  </si>
  <si>
    <t xml:space="preserve"> 2:06.22</t>
  </si>
  <si>
    <t xml:space="preserve"> 2:09.77</t>
  </si>
  <si>
    <t xml:space="preserve"> 2:10.62</t>
  </si>
  <si>
    <t xml:space="preserve"> 2:27.15</t>
  </si>
  <si>
    <t xml:space="preserve"> 2:25.30</t>
  </si>
  <si>
    <t xml:space="preserve"> 2:25.42</t>
  </si>
  <si>
    <t xml:space="preserve"> 2:19.49</t>
  </si>
  <si>
    <t xml:space="preserve"> 2:17.96</t>
  </si>
  <si>
    <t xml:space="preserve"> 2:18.07</t>
  </si>
  <si>
    <t xml:space="preserve"> 2:19.78</t>
  </si>
  <si>
    <t xml:space="preserve"> 2:12.54</t>
  </si>
  <si>
    <t xml:space="preserve"> 2:05.19</t>
  </si>
  <si>
    <t xml:space="preserve"> 1:58.58</t>
  </si>
  <si>
    <t xml:space="preserve"> 1:58.83</t>
  </si>
  <si>
    <t xml:space="preserve"> 2:08.02</t>
  </si>
  <si>
    <t xml:space="preserve"> 2:12.59</t>
  </si>
  <si>
    <t xml:space="preserve">   44.89</t>
  </si>
  <si>
    <t xml:space="preserve">   41.04</t>
  </si>
  <si>
    <t xml:space="preserve">   35.92</t>
  </si>
  <si>
    <t xml:space="preserve">   36.46</t>
  </si>
  <si>
    <t xml:space="preserve">   43.91</t>
  </si>
  <si>
    <t xml:space="preserve">   34.84</t>
  </si>
  <si>
    <t xml:space="preserve">   33.80</t>
  </si>
  <si>
    <t xml:space="preserve">   31.50</t>
  </si>
  <si>
    <t xml:space="preserve">   33.62</t>
  </si>
  <si>
    <t xml:space="preserve">   34.77</t>
  </si>
  <si>
    <t xml:space="preserve">   35.49</t>
  </si>
  <si>
    <t xml:space="preserve">   44.25</t>
  </si>
  <si>
    <t xml:space="preserve">   38.91</t>
  </si>
  <si>
    <t xml:space="preserve">   43.18</t>
  </si>
  <si>
    <t xml:space="preserve">   37.90</t>
  </si>
  <si>
    <t xml:space="preserve">   37.04</t>
  </si>
  <si>
    <t xml:space="preserve">   32.89</t>
  </si>
  <si>
    <t xml:space="preserve">   37.11</t>
  </si>
  <si>
    <t xml:space="preserve"> 2:31.90</t>
  </si>
  <si>
    <t xml:space="preserve"> 2:25.38</t>
  </si>
  <si>
    <t xml:space="preserve"> 2:31.56</t>
  </si>
  <si>
    <t xml:space="preserve"> 2:32.00</t>
  </si>
  <si>
    <t xml:space="preserve"> 2:45.44</t>
  </si>
  <si>
    <t xml:space="preserve"> 2:22.73</t>
  </si>
  <si>
    <t xml:space="preserve"> 2:07.70</t>
  </si>
  <si>
    <t xml:space="preserve"> 2:20.30</t>
  </si>
  <si>
    <t xml:space="preserve"> 2:26.44</t>
  </si>
  <si>
    <t xml:space="preserve">   41.95</t>
  </si>
  <si>
    <t xml:space="preserve">   38.95</t>
  </si>
  <si>
    <t xml:space="preserve">   36.80</t>
  </si>
  <si>
    <t xml:space="preserve">   37.23</t>
  </si>
  <si>
    <t xml:space="preserve">   39.67</t>
  </si>
  <si>
    <t xml:space="preserve">   50.45</t>
  </si>
  <si>
    <t xml:space="preserve">   37.14</t>
  </si>
  <si>
    <t xml:space="preserve"> 2:53.12</t>
  </si>
  <si>
    <t xml:space="preserve"> 2:43.28</t>
  </si>
  <si>
    <t xml:space="preserve"> 2:40.91</t>
  </si>
  <si>
    <t xml:space="preserve"> 2:41.57</t>
  </si>
  <si>
    <t xml:space="preserve"> 2:46.62</t>
  </si>
  <si>
    <t xml:space="preserve"> 2:46.22</t>
  </si>
  <si>
    <t xml:space="preserve"> 2:39.22</t>
  </si>
  <si>
    <t xml:space="preserve"> 2:41.35</t>
  </si>
  <si>
    <t xml:space="preserve"> 2:51.38</t>
  </si>
  <si>
    <t xml:space="preserve"> 2:33.03</t>
  </si>
  <si>
    <t xml:space="preserve"> 2:21.06</t>
  </si>
  <si>
    <t xml:space="preserve"> 2:29.17</t>
  </si>
  <si>
    <t xml:space="preserve"> 2:37.62</t>
  </si>
  <si>
    <t xml:space="preserve"> 2:38.72</t>
  </si>
  <si>
    <t xml:space="preserve">   47.02</t>
  </si>
  <si>
    <t xml:space="preserve">   37.38</t>
  </si>
  <si>
    <t xml:space="preserve">   36.40</t>
  </si>
  <si>
    <t xml:space="preserve">   34.20</t>
  </si>
  <si>
    <t xml:space="preserve">   35.94</t>
  </si>
  <si>
    <t xml:space="preserve">   37.26</t>
  </si>
  <si>
    <t xml:space="preserve">   33.45</t>
  </si>
  <si>
    <t xml:space="preserve">   32.77</t>
  </si>
  <si>
    <t xml:space="preserve">   30.42</t>
  </si>
  <si>
    <t xml:space="preserve">   32.58</t>
  </si>
  <si>
    <t xml:space="preserve">   33.59</t>
  </si>
  <si>
    <t xml:space="preserve">   36.71</t>
  </si>
  <si>
    <t xml:space="preserve">   35.32</t>
  </si>
  <si>
    <t xml:space="preserve">   41.81</t>
  </si>
  <si>
    <t xml:space="preserve">   34.17</t>
  </si>
  <si>
    <t xml:space="preserve">   31.11</t>
  </si>
  <si>
    <t xml:space="preserve">   29.09</t>
  </si>
  <si>
    <t xml:space="preserve">   31.30</t>
  </si>
  <si>
    <t xml:space="preserve">   34.67</t>
  </si>
  <si>
    <t xml:space="preserve"> 2:45.00</t>
  </si>
  <si>
    <t xml:space="preserve"> 2:18.53</t>
  </si>
  <si>
    <t xml:space="preserve"> 2:40.85</t>
  </si>
  <si>
    <t xml:space="preserve"> 2:20.16</t>
  </si>
  <si>
    <t xml:space="preserve"> 2:06.24</t>
  </si>
  <si>
    <t xml:space="preserve"> 2:13.72</t>
  </si>
  <si>
    <t xml:space="preserve"> 3:07.71</t>
  </si>
  <si>
    <t xml:space="preserve"> 2:55.26</t>
  </si>
  <si>
    <t xml:space="preserve"> 2:57.88</t>
  </si>
  <si>
    <t xml:space="preserve"> 2:38.54</t>
  </si>
  <si>
    <t xml:space="preserve"> 2:35.59</t>
  </si>
  <si>
    <t xml:space="preserve"> 2:36.66</t>
  </si>
  <si>
    <t xml:space="preserve"> 2:39.84</t>
  </si>
  <si>
    <t xml:space="preserve"> 2:44.51</t>
  </si>
  <si>
    <t xml:space="preserve"> 2:32.88</t>
  </si>
  <si>
    <t xml:space="preserve"> 2:31.25</t>
  </si>
  <si>
    <t xml:space="preserve"> 2:27.00</t>
  </si>
  <si>
    <t xml:space="preserve"> 2:28.30</t>
  </si>
  <si>
    <t xml:space="preserve"> 2:31.54</t>
  </si>
  <si>
    <t xml:space="preserve"> 2:32.96</t>
  </si>
  <si>
    <t xml:space="preserve"> 3:03.17</t>
  </si>
  <si>
    <t xml:space="preserve"> 2:50.95</t>
  </si>
  <si>
    <t xml:space="preserve"> 2:56.35</t>
  </si>
  <si>
    <t xml:space="preserve"> 2:47.95</t>
  </si>
  <si>
    <t xml:space="preserve"> 2:41.54</t>
  </si>
  <si>
    <t xml:space="preserve"> 2:37.41</t>
  </si>
  <si>
    <t xml:space="preserve"> 2:37.81</t>
  </si>
  <si>
    <t xml:space="preserve"> 2:44.42</t>
  </si>
  <si>
    <t xml:space="preserve"> 2:50.17</t>
  </si>
  <si>
    <t xml:space="preserve"> 2:35.03</t>
  </si>
  <si>
    <t xml:space="preserve"> 2:29.00</t>
  </si>
  <si>
    <t xml:space="preserve"> 2:26.27</t>
  </si>
  <si>
    <t xml:space="preserve"> 2:27.37</t>
  </si>
  <si>
    <t xml:space="preserve"> 2:32.91</t>
  </si>
  <si>
    <t xml:space="preserve"> 2:36.13</t>
  </si>
  <si>
    <t xml:space="preserve"> 2:23.97</t>
  </si>
  <si>
    <t xml:space="preserve"> 2:21.19</t>
  </si>
  <si>
    <t xml:space="preserve"> 2:15.43</t>
  </si>
  <si>
    <t xml:space="preserve"> 2:21.03</t>
  </si>
  <si>
    <t xml:space="preserve"> 2:22.88</t>
  </si>
  <si>
    <t xml:space="preserve"> 2:24.09</t>
  </si>
  <si>
    <t xml:space="preserve"> 1:17.27</t>
  </si>
  <si>
    <t xml:space="preserve"> 1:09.80</t>
  </si>
  <si>
    <t xml:space="preserve"> 1:16.60</t>
  </si>
  <si>
    <t xml:space="preserve"> 1:08.27</t>
  </si>
  <si>
    <t xml:space="preserve"> 1:09.51</t>
  </si>
  <si>
    <t xml:space="preserve"> 1:06.78</t>
  </si>
  <si>
    <t xml:space="preserve"> 1:04.41</t>
  </si>
  <si>
    <t xml:space="preserve"> 1:03.85</t>
  </si>
  <si>
    <t xml:space="preserve"> 1:06.75</t>
  </si>
  <si>
    <t xml:space="preserve"> 1:06.85</t>
  </si>
  <si>
    <t xml:space="preserve"> 1:03.49</t>
  </si>
  <si>
    <t xml:space="preserve"> 1:03.21</t>
  </si>
  <si>
    <t xml:space="preserve"> 1:03.06</t>
  </si>
  <si>
    <t xml:space="preserve"> 1:03.15</t>
  </si>
  <si>
    <t xml:space="preserve"> 1:03.33</t>
  </si>
  <si>
    <t xml:space="preserve"> 1:03.59</t>
  </si>
  <si>
    <t xml:space="preserve"> 1:02.98</t>
  </si>
  <si>
    <t xml:space="preserve"> 1:02.75</t>
  </si>
  <si>
    <t xml:space="preserve"> 1:02.55</t>
  </si>
  <si>
    <t xml:space="preserve"> 1:02.69</t>
  </si>
  <si>
    <t xml:space="preserve"> 1:02.82</t>
  </si>
  <si>
    <t xml:space="preserve"> 1:03.02</t>
  </si>
  <si>
    <t xml:space="preserve"> 1:01.94</t>
  </si>
  <si>
    <t xml:space="preserve"> 1:00.23</t>
  </si>
  <si>
    <t xml:space="preserve">   58.37</t>
  </si>
  <si>
    <t xml:space="preserve">   58.47</t>
  </si>
  <si>
    <t xml:space="preserve"> 1:01.27</t>
  </si>
  <si>
    <t xml:space="preserve"> 1:02.38</t>
  </si>
  <si>
    <t xml:space="preserve"> 1:13.24</t>
  </si>
  <si>
    <t xml:space="preserve"> 1:09.95</t>
  </si>
  <si>
    <t xml:space="preserve"> 1:09.96</t>
  </si>
  <si>
    <t xml:space="preserve"> 1:07.57</t>
  </si>
  <si>
    <t xml:space="preserve"> 1:05.02</t>
  </si>
  <si>
    <t xml:space="preserve"> 1:02.94</t>
  </si>
  <si>
    <t xml:space="preserve"> 1:04.03</t>
  </si>
  <si>
    <t xml:space="preserve"> 1:05.70</t>
  </si>
  <si>
    <t xml:space="preserve"> 1:09.22</t>
  </si>
  <si>
    <t xml:space="preserve"> 1:02.45</t>
  </si>
  <si>
    <t xml:space="preserve">   58.69</t>
  </si>
  <si>
    <t xml:space="preserve"> 1:00.35</t>
  </si>
  <si>
    <t xml:space="preserve"> 1:01.86</t>
  </si>
  <si>
    <t xml:space="preserve"> 1:02.71</t>
  </si>
  <si>
    <t xml:space="preserve">   58.54</t>
  </si>
  <si>
    <t xml:space="preserve">   58.17</t>
  </si>
  <si>
    <t xml:space="preserve">   57.26</t>
  </si>
  <si>
    <t xml:space="preserve">   57.59</t>
  </si>
  <si>
    <t xml:space="preserve">   58.51</t>
  </si>
  <si>
    <t xml:space="preserve">   58.56</t>
  </si>
  <si>
    <t xml:space="preserve">   56.97</t>
  </si>
  <si>
    <t xml:space="preserve">   56.13</t>
  </si>
  <si>
    <t xml:space="preserve">   55.26</t>
  </si>
  <si>
    <t xml:space="preserve">   55.64</t>
  </si>
  <si>
    <t xml:space="preserve"> 1:24.64</t>
  </si>
  <si>
    <t xml:space="preserve"> 1:15.73</t>
  </si>
  <si>
    <t xml:space="preserve"> 1:19.67</t>
  </si>
  <si>
    <t xml:space="preserve"> 1:14.07</t>
  </si>
  <si>
    <t xml:space="preserve"> 1:15.71</t>
  </si>
  <si>
    <t xml:space="preserve"> 1:11.43</t>
  </si>
  <si>
    <t xml:space="preserve"> 1:08.80</t>
  </si>
  <si>
    <t xml:space="preserve"> 1:03.55</t>
  </si>
  <si>
    <t xml:space="preserve"> 1:07.25</t>
  </si>
  <si>
    <t xml:space="preserve"> 1:09.41</t>
  </si>
  <si>
    <t xml:space="preserve"> 1:11.44</t>
  </si>
  <si>
    <t xml:space="preserve"> 1:09.44</t>
  </si>
  <si>
    <t xml:space="preserve"> 1:11.67</t>
  </si>
  <si>
    <t xml:space="preserve"> 1:07.56</t>
  </si>
  <si>
    <t xml:space="preserve"> 1:05.57</t>
  </si>
  <si>
    <t xml:space="preserve"> 1:00.42</t>
  </si>
  <si>
    <t xml:space="preserve"> 1:00.54</t>
  </si>
  <si>
    <t xml:space="preserve"> 1:06.39</t>
  </si>
  <si>
    <t xml:space="preserve"> 1:09.33</t>
  </si>
  <si>
    <t xml:space="preserve"> 1:26.94</t>
  </si>
  <si>
    <t xml:space="preserve"> 1:23.33</t>
  </si>
  <si>
    <t xml:space="preserve"> 1:25.93</t>
  </si>
  <si>
    <t xml:space="preserve"> 1:20.21</t>
  </si>
  <si>
    <t xml:space="preserve"> 1:16.46</t>
  </si>
  <si>
    <t xml:space="preserve"> 1:15.99</t>
  </si>
  <si>
    <t xml:space="preserve"> 1:17.06</t>
  </si>
  <si>
    <t xml:space="preserve"> 1:21.17</t>
  </si>
  <si>
    <t xml:space="preserve"> 1:14.34</t>
  </si>
  <si>
    <t xml:space="preserve"> 1:12.84</t>
  </si>
  <si>
    <t xml:space="preserve"> 1:14.30</t>
  </si>
  <si>
    <t xml:space="preserve"> 1:17.98</t>
  </si>
  <si>
    <t xml:space="preserve"> 1:11.08</t>
  </si>
  <si>
    <t xml:space="preserve"> 1:09.53</t>
  </si>
  <si>
    <t xml:space="preserve"> 1:05.34</t>
  </si>
  <si>
    <t xml:space="preserve"> 1:09.17</t>
  </si>
  <si>
    <t xml:space="preserve"> 1:10.78</t>
  </si>
  <si>
    <t xml:space="preserve"> 1:12.67</t>
  </si>
  <si>
    <t xml:space="preserve"> 1:18.05</t>
  </si>
  <si>
    <t xml:space="preserve"> 1:13.64</t>
  </si>
  <si>
    <t xml:space="preserve"> 1:12.38</t>
  </si>
  <si>
    <t xml:space="preserve"> 1:13.42</t>
  </si>
  <si>
    <t xml:space="preserve"> 1:07.18</t>
  </si>
  <si>
    <t xml:space="preserve"> 1:09.38</t>
  </si>
  <si>
    <t xml:space="preserve"> 1:10.38</t>
  </si>
  <si>
    <t xml:space="preserve"> 1:06.72</t>
  </si>
  <si>
    <t xml:space="preserve"> 1:04.54</t>
  </si>
  <si>
    <t xml:space="preserve"> 1:03.18</t>
  </si>
  <si>
    <t xml:space="preserve"> 1:04.18</t>
  </si>
  <si>
    <t xml:space="preserve"> 1:06.20</t>
  </si>
  <si>
    <t xml:space="preserve"> 1:07.06</t>
  </si>
  <si>
    <t xml:space="preserve"> 1:16.22</t>
  </si>
  <si>
    <t xml:space="preserve"> 1:12.76</t>
  </si>
  <si>
    <t xml:space="preserve"> 1:16.14</t>
  </si>
  <si>
    <t xml:space="preserve"> 1:04.25</t>
  </si>
  <si>
    <t xml:space="preserve"> 1:05.47</t>
  </si>
  <si>
    <t xml:space="preserve"> 1:07.95</t>
  </si>
  <si>
    <t xml:space="preserve"> 1:02.72</t>
  </si>
  <si>
    <t xml:space="preserve"> 1:00.78</t>
  </si>
  <si>
    <t xml:space="preserve">   59.15</t>
  </si>
  <si>
    <t xml:space="preserve">   59.80</t>
  </si>
  <si>
    <t xml:space="preserve"> 1:01.16</t>
  </si>
  <si>
    <t xml:space="preserve"> 1:03.80</t>
  </si>
  <si>
    <t xml:space="preserve"> 4:48.09</t>
  </si>
  <si>
    <t xml:space="preserve"> 4:41.90</t>
  </si>
  <si>
    <t xml:space="preserve"> 4:45.00</t>
  </si>
  <si>
    <t xml:space="preserve"> 4:36.93</t>
  </si>
  <si>
    <t xml:space="preserve"> 4:35.72</t>
  </si>
  <si>
    <t xml:space="preserve"> 4:30.27</t>
  </si>
  <si>
    <t xml:space="preserve"> 4:31.14</t>
  </si>
  <si>
    <t xml:space="preserve"> 4:36.23</t>
  </si>
  <si>
    <t xml:space="preserve"> 4:40.62</t>
  </si>
  <si>
    <t xml:space="preserve"> 4:42.05</t>
  </si>
  <si>
    <t xml:space="preserve"> 4:24.79</t>
  </si>
  <si>
    <t xml:space="preserve"> 4:27.70</t>
  </si>
  <si>
    <t xml:space="preserve"> 4:22.30</t>
  </si>
  <si>
    <t xml:space="preserve"> 4:14.38</t>
  </si>
  <si>
    <t xml:space="preserve"> 4:17.10</t>
  </si>
  <si>
    <t xml:space="preserve"> 4:23.63</t>
  </si>
  <si>
    <t>10歳以下</t>
  </si>
  <si>
    <t>10ｻｲ</t>
  </si>
  <si>
    <t>11～12歳</t>
  </si>
  <si>
    <t>11-12</t>
  </si>
  <si>
    <t>13～14歳</t>
  </si>
  <si>
    <t>13-14</t>
  </si>
  <si>
    <t>15～18歳</t>
  </si>
  <si>
    <t>15-18</t>
  </si>
  <si>
    <t>AST</t>
  </si>
  <si>
    <t>AzuMax</t>
  </si>
  <si>
    <t>Ｂ＆Ｇ愛南</t>
  </si>
  <si>
    <t>B&amp;Gｱｲﾅﾝ</t>
  </si>
  <si>
    <t>ＭＧ瀬戸内</t>
  </si>
  <si>
    <t>MGｾﾄｳﾁ</t>
  </si>
  <si>
    <t>ＭＧ双葉</t>
  </si>
  <si>
    <t>MGﾌﾀﾊﾞ</t>
  </si>
  <si>
    <t>Ryuow</t>
  </si>
  <si>
    <t>ryuow</t>
  </si>
  <si>
    <t>Z-UP</t>
  </si>
  <si>
    <t>ｼﾞｰｱｯﾌﾟ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</si>
  <si>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</si>
  <si>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</si>
  <si>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</si>
  <si>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</si>
  <si>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</si>
  <si>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</si>
  <si>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</si>
  <si>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コナミ松山</t>
  </si>
  <si>
    <t>ｺﾅﾐﾏﾂﾔﾏ</t>
  </si>
  <si>
    <t>ファイブテン</t>
  </si>
  <si>
    <t>ﾌｧｲﾌﾞﾃﾝ</t>
  </si>
  <si>
    <t>ﾌｧｲﾌﾞﾃﾝ東予</t>
  </si>
  <si>
    <t>ﾌｧｲﾌﾞﾃﾝﾄ</t>
  </si>
  <si>
    <t>ﾌｨｯﾀｴﾐﾌﾙ松前</t>
  </si>
  <si>
    <t>ﾌｨｯﾀｴﾐﾌﾙ</t>
  </si>
  <si>
    <t>フィッタ吉田</t>
  </si>
  <si>
    <t>ﾌｨｯﾀﾖｼﾀﾞ</t>
  </si>
  <si>
    <t>フィッタ重信</t>
  </si>
  <si>
    <t>ﾌｨｯﾀｼｹﾞﾉ</t>
  </si>
  <si>
    <t>フィッタ松山</t>
  </si>
  <si>
    <t>ﾌｨｯﾀﾏﾂﾔﾏ</t>
  </si>
  <si>
    <t>ﾌｨｯﾀ新居浜</t>
  </si>
  <si>
    <t>ﾌｨｯﾀﾆｲﾊﾏ</t>
  </si>
  <si>
    <t>ﾌｨｯﾀ川之江</t>
  </si>
  <si>
    <t>ﾌｨｯﾀｶﾜﾉｴ</t>
  </si>
  <si>
    <t>リー保内</t>
  </si>
  <si>
    <t>ﾘｰﾎﾅｲ</t>
  </si>
  <si>
    <t>競泳塾Again</t>
  </si>
  <si>
    <t>Again</t>
  </si>
  <si>
    <t>五百木ＳＣ</t>
  </si>
  <si>
    <t>ｲｵｷｽｲﾐﾝｸ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</si>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</sst>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0" tableType="queryTable" totalsRowShown="0">
  <autoFilter ref="A1:S30" xr:uid="{00000000-0009-0000-0100-000001000000}"/>
  <sortState xmlns:xlrd2="http://schemas.microsoft.com/office/spreadsheetml/2017/richdata2" ref="A2:S30">
    <sortCondition ref="B1:B29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" tableType="queryTable" insertRow="1" totalsRowShown="0">
  <autoFilter ref="A1:T2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169" tableType="queryTable" totalsRowShown="0">
  <autoFilter ref="A1:W169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469" tableType="queryTable" totalsRowShown="0">
  <autoFilter ref="A1:AT469" xr:uid="{00000000-0009-0000-0100-000004000000}"/>
  <sortState xmlns:xlrd2="http://schemas.microsoft.com/office/spreadsheetml/2017/richdata2" ref="A2:AT469">
    <sortCondition ref="AG1:AG468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6" tableType="queryTable" totalsRowShown="0">
  <autoFilter ref="A1:K6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8" tableType="queryTable" totalsRowShown="0">
  <autoFilter ref="A1:E28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388" tableType="queryTable" totalsRowShown="0">
  <autoFilter ref="A1:H388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0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100</v>
      </c>
      <c r="B2">
        <v>1</v>
      </c>
      <c r="C2">
        <v>1</v>
      </c>
      <c r="D2">
        <v>1</v>
      </c>
      <c r="E2" t="s">
        <v>22</v>
      </c>
      <c r="F2" t="s">
        <v>153</v>
      </c>
      <c r="G2">
        <v>5</v>
      </c>
      <c r="H2">
        <v>1</v>
      </c>
      <c r="I2" t="s">
        <v>130</v>
      </c>
      <c r="J2" t="s">
        <v>274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101</v>
      </c>
      <c r="B3">
        <v>2</v>
      </c>
      <c r="C3">
        <v>2</v>
      </c>
      <c r="D3">
        <v>9</v>
      </c>
      <c r="E3" t="s">
        <v>25</v>
      </c>
      <c r="F3" t="s">
        <v>30</v>
      </c>
      <c r="G3">
        <v>5</v>
      </c>
      <c r="H3">
        <v>2</v>
      </c>
      <c r="I3" t="s">
        <v>130</v>
      </c>
      <c r="J3" t="s">
        <v>274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102</v>
      </c>
      <c r="B4">
        <v>3</v>
      </c>
      <c r="C4">
        <v>3</v>
      </c>
      <c r="D4">
        <v>7</v>
      </c>
      <c r="E4" t="s">
        <v>25</v>
      </c>
      <c r="F4" t="s">
        <v>30</v>
      </c>
      <c r="G4">
        <v>5</v>
      </c>
      <c r="H4">
        <v>1</v>
      </c>
      <c r="I4" t="s">
        <v>130</v>
      </c>
      <c r="J4" t="s">
        <v>274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103</v>
      </c>
      <c r="B5">
        <v>4</v>
      </c>
      <c r="C5">
        <v>4</v>
      </c>
      <c r="D5">
        <v>3</v>
      </c>
      <c r="E5" t="s">
        <v>25</v>
      </c>
      <c r="F5" t="s">
        <v>23</v>
      </c>
      <c r="G5">
        <v>5</v>
      </c>
      <c r="H5">
        <v>2</v>
      </c>
      <c r="I5" t="s">
        <v>130</v>
      </c>
      <c r="J5" t="s">
        <v>274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104</v>
      </c>
      <c r="B6">
        <v>5</v>
      </c>
      <c r="C6">
        <v>5</v>
      </c>
      <c r="D6">
        <v>3</v>
      </c>
      <c r="E6" t="s">
        <v>25</v>
      </c>
      <c r="F6" t="s">
        <v>23</v>
      </c>
      <c r="G6">
        <v>5</v>
      </c>
      <c r="H6">
        <v>1</v>
      </c>
      <c r="I6" t="s">
        <v>130</v>
      </c>
      <c r="J6" t="s">
        <v>274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105</v>
      </c>
      <c r="B7">
        <v>6</v>
      </c>
      <c r="C7">
        <v>6</v>
      </c>
      <c r="D7">
        <v>2</v>
      </c>
      <c r="E7" t="s">
        <v>28</v>
      </c>
      <c r="F7" t="s">
        <v>30</v>
      </c>
      <c r="G7">
        <v>5</v>
      </c>
      <c r="H7">
        <v>2</v>
      </c>
      <c r="I7" t="s">
        <v>130</v>
      </c>
      <c r="J7" t="s">
        <v>274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106</v>
      </c>
      <c r="B8">
        <v>7</v>
      </c>
      <c r="C8">
        <v>7</v>
      </c>
      <c r="D8">
        <v>2</v>
      </c>
      <c r="E8" t="s">
        <v>28</v>
      </c>
      <c r="F8" t="s">
        <v>30</v>
      </c>
      <c r="G8">
        <v>5</v>
      </c>
      <c r="H8">
        <v>1</v>
      </c>
      <c r="I8" t="s">
        <v>130</v>
      </c>
      <c r="J8" t="s">
        <v>274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107</v>
      </c>
      <c r="B9">
        <v>8</v>
      </c>
      <c r="C9">
        <v>8</v>
      </c>
      <c r="D9">
        <v>1</v>
      </c>
      <c r="E9" t="s">
        <v>28</v>
      </c>
      <c r="F9" t="s">
        <v>23</v>
      </c>
      <c r="G9">
        <v>5</v>
      </c>
      <c r="H9">
        <v>2</v>
      </c>
      <c r="I9" t="s">
        <v>130</v>
      </c>
      <c r="J9" t="s">
        <v>274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108</v>
      </c>
      <c r="B10">
        <v>9</v>
      </c>
      <c r="C10">
        <v>9</v>
      </c>
      <c r="D10">
        <v>1</v>
      </c>
      <c r="E10" t="s">
        <v>28</v>
      </c>
      <c r="F10" t="s">
        <v>23</v>
      </c>
      <c r="G10">
        <v>5</v>
      </c>
      <c r="H10">
        <v>1</v>
      </c>
      <c r="I10" t="s">
        <v>130</v>
      </c>
      <c r="J10" t="s">
        <v>274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109</v>
      </c>
      <c r="B11">
        <v>10</v>
      </c>
      <c r="C11">
        <v>10</v>
      </c>
      <c r="D11">
        <v>1</v>
      </c>
      <c r="E11" t="s">
        <v>29</v>
      </c>
      <c r="F11" t="s">
        <v>30</v>
      </c>
      <c r="G11">
        <v>5</v>
      </c>
      <c r="H11">
        <v>2</v>
      </c>
      <c r="I11" t="s">
        <v>130</v>
      </c>
      <c r="J11" t="s">
        <v>274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110</v>
      </c>
      <c r="B12">
        <v>11</v>
      </c>
      <c r="C12">
        <v>11</v>
      </c>
      <c r="D12">
        <v>1</v>
      </c>
      <c r="E12" t="s">
        <v>29</v>
      </c>
      <c r="F12" t="s">
        <v>30</v>
      </c>
      <c r="G12">
        <v>5</v>
      </c>
      <c r="H12">
        <v>1</v>
      </c>
      <c r="I12" t="s">
        <v>130</v>
      </c>
      <c r="J12" t="s">
        <v>274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111</v>
      </c>
      <c r="B13">
        <v>12</v>
      </c>
      <c r="C13">
        <v>12</v>
      </c>
      <c r="D13">
        <v>1</v>
      </c>
      <c r="E13" t="s">
        <v>29</v>
      </c>
      <c r="F13" t="s">
        <v>23</v>
      </c>
      <c r="G13">
        <v>5</v>
      </c>
      <c r="H13">
        <v>2</v>
      </c>
      <c r="I13" t="s">
        <v>130</v>
      </c>
      <c r="J13" t="s">
        <v>274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112</v>
      </c>
      <c r="B14">
        <v>13</v>
      </c>
      <c r="C14">
        <v>13</v>
      </c>
      <c r="D14">
        <v>2</v>
      </c>
      <c r="E14" t="s">
        <v>29</v>
      </c>
      <c r="F14" t="s">
        <v>23</v>
      </c>
      <c r="G14">
        <v>5</v>
      </c>
      <c r="H14">
        <v>1</v>
      </c>
      <c r="I14" t="s">
        <v>130</v>
      </c>
      <c r="J14" t="s">
        <v>274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113</v>
      </c>
      <c r="B15">
        <v>14</v>
      </c>
      <c r="C15">
        <v>14</v>
      </c>
      <c r="D15">
        <v>3</v>
      </c>
      <c r="E15" t="s">
        <v>26</v>
      </c>
      <c r="F15" t="s">
        <v>30</v>
      </c>
      <c r="G15">
        <v>5</v>
      </c>
      <c r="H15">
        <v>2</v>
      </c>
      <c r="I15" t="s">
        <v>130</v>
      </c>
      <c r="J15" t="s">
        <v>274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114</v>
      </c>
      <c r="B16">
        <v>15</v>
      </c>
      <c r="C16">
        <v>15</v>
      </c>
      <c r="D16">
        <v>2</v>
      </c>
      <c r="E16" t="s">
        <v>26</v>
      </c>
      <c r="F16" t="s">
        <v>30</v>
      </c>
      <c r="G16">
        <v>5</v>
      </c>
      <c r="H16">
        <v>1</v>
      </c>
      <c r="I16" t="s">
        <v>130</v>
      </c>
      <c r="J16" t="s">
        <v>274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115</v>
      </c>
      <c r="B17">
        <v>16</v>
      </c>
      <c r="C17">
        <v>16</v>
      </c>
      <c r="D17">
        <v>1</v>
      </c>
      <c r="E17" t="s">
        <v>26</v>
      </c>
      <c r="F17" t="s">
        <v>23</v>
      </c>
      <c r="G17">
        <v>5</v>
      </c>
      <c r="H17">
        <v>2</v>
      </c>
      <c r="I17" t="s">
        <v>130</v>
      </c>
      <c r="J17" t="s">
        <v>274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116</v>
      </c>
      <c r="B18">
        <v>17</v>
      </c>
      <c r="C18">
        <v>17</v>
      </c>
      <c r="D18">
        <v>1</v>
      </c>
      <c r="E18" t="s">
        <v>26</v>
      </c>
      <c r="F18" t="s">
        <v>23</v>
      </c>
      <c r="G18">
        <v>5</v>
      </c>
      <c r="H18">
        <v>1</v>
      </c>
      <c r="I18" t="s">
        <v>130</v>
      </c>
      <c r="J18" t="s">
        <v>274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117</v>
      </c>
      <c r="B19">
        <v>18</v>
      </c>
      <c r="C19">
        <v>18</v>
      </c>
      <c r="D19">
        <v>3</v>
      </c>
      <c r="E19" t="s">
        <v>22</v>
      </c>
      <c r="F19" t="s">
        <v>23</v>
      </c>
      <c r="G19">
        <v>5</v>
      </c>
      <c r="H19">
        <v>2</v>
      </c>
      <c r="I19" t="s">
        <v>130</v>
      </c>
      <c r="J19" t="s">
        <v>274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118</v>
      </c>
      <c r="B20">
        <v>19</v>
      </c>
      <c r="C20">
        <v>19</v>
      </c>
      <c r="D20">
        <v>4</v>
      </c>
      <c r="E20" t="s">
        <v>22</v>
      </c>
      <c r="F20" t="s">
        <v>23</v>
      </c>
      <c r="G20">
        <v>5</v>
      </c>
      <c r="H20">
        <v>1</v>
      </c>
      <c r="I20" t="s">
        <v>130</v>
      </c>
      <c r="J20" t="s">
        <v>274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119</v>
      </c>
      <c r="B21">
        <v>20</v>
      </c>
      <c r="C21">
        <v>20</v>
      </c>
      <c r="D21">
        <v>6</v>
      </c>
      <c r="E21" t="s">
        <v>25</v>
      </c>
      <c r="F21" t="s">
        <v>27</v>
      </c>
      <c r="G21">
        <v>5</v>
      </c>
      <c r="H21">
        <v>2</v>
      </c>
      <c r="I21" t="s">
        <v>130</v>
      </c>
      <c r="J21" t="s">
        <v>274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120</v>
      </c>
      <c r="B22">
        <v>21</v>
      </c>
      <c r="C22">
        <v>21</v>
      </c>
      <c r="D22">
        <v>5</v>
      </c>
      <c r="E22" t="s">
        <v>25</v>
      </c>
      <c r="F22" t="s">
        <v>27</v>
      </c>
      <c r="G22">
        <v>5</v>
      </c>
      <c r="H22">
        <v>1</v>
      </c>
      <c r="I22" t="s">
        <v>130</v>
      </c>
      <c r="J22" t="s">
        <v>274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121</v>
      </c>
      <c r="B23">
        <v>22</v>
      </c>
      <c r="C23">
        <v>22</v>
      </c>
      <c r="D23">
        <v>3</v>
      </c>
      <c r="E23" t="s">
        <v>28</v>
      </c>
      <c r="F23" t="s">
        <v>27</v>
      </c>
      <c r="G23">
        <v>5</v>
      </c>
      <c r="H23">
        <v>2</v>
      </c>
      <c r="I23" t="s">
        <v>130</v>
      </c>
      <c r="J23" t="s">
        <v>274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122</v>
      </c>
      <c r="B24">
        <v>23</v>
      </c>
      <c r="C24">
        <v>23</v>
      </c>
      <c r="D24">
        <v>2</v>
      </c>
      <c r="E24" t="s">
        <v>28</v>
      </c>
      <c r="F24" t="s">
        <v>27</v>
      </c>
      <c r="G24">
        <v>5</v>
      </c>
      <c r="H24">
        <v>1</v>
      </c>
      <c r="I24" t="s">
        <v>130</v>
      </c>
      <c r="J24" t="s">
        <v>274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123</v>
      </c>
      <c r="B25">
        <v>24</v>
      </c>
      <c r="C25">
        <v>24</v>
      </c>
      <c r="D25">
        <v>2</v>
      </c>
      <c r="E25" t="s">
        <v>29</v>
      </c>
      <c r="F25" t="s">
        <v>27</v>
      </c>
      <c r="G25">
        <v>5</v>
      </c>
      <c r="H25">
        <v>2</v>
      </c>
      <c r="I25" t="s">
        <v>130</v>
      </c>
      <c r="J25" t="s">
        <v>274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124</v>
      </c>
      <c r="B26">
        <v>25</v>
      </c>
      <c r="C26">
        <v>25</v>
      </c>
      <c r="D26">
        <v>2</v>
      </c>
      <c r="E26" t="s">
        <v>29</v>
      </c>
      <c r="F26" t="s">
        <v>27</v>
      </c>
      <c r="G26">
        <v>5</v>
      </c>
      <c r="H26">
        <v>1</v>
      </c>
      <c r="I26" t="s">
        <v>130</v>
      </c>
      <c r="J26" t="s">
        <v>274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125</v>
      </c>
      <c r="B27">
        <v>26</v>
      </c>
      <c r="C27">
        <v>26</v>
      </c>
      <c r="D27">
        <v>3</v>
      </c>
      <c r="E27" t="s">
        <v>26</v>
      </c>
      <c r="F27" t="s">
        <v>27</v>
      </c>
      <c r="G27">
        <v>5</v>
      </c>
      <c r="H27">
        <v>2</v>
      </c>
      <c r="I27" t="s">
        <v>130</v>
      </c>
      <c r="J27" t="s">
        <v>274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126</v>
      </c>
      <c r="B28">
        <v>27</v>
      </c>
      <c r="C28">
        <v>27</v>
      </c>
      <c r="D28">
        <v>3</v>
      </c>
      <c r="E28" t="s">
        <v>26</v>
      </c>
      <c r="F28" t="s">
        <v>27</v>
      </c>
      <c r="G28">
        <v>5</v>
      </c>
      <c r="H28">
        <v>1</v>
      </c>
      <c r="I28" t="s">
        <v>130</v>
      </c>
      <c r="J28" t="s">
        <v>274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129</v>
      </c>
      <c r="B29">
        <v>28</v>
      </c>
      <c r="C29">
        <v>28</v>
      </c>
      <c r="D29">
        <v>2</v>
      </c>
      <c r="E29" t="s">
        <v>25</v>
      </c>
      <c r="F29" t="s">
        <v>153</v>
      </c>
      <c r="G29">
        <v>5</v>
      </c>
      <c r="H29">
        <v>2</v>
      </c>
      <c r="I29" t="s">
        <v>130</v>
      </c>
      <c r="J29" t="s">
        <v>274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130</v>
      </c>
      <c r="B30">
        <v>29</v>
      </c>
      <c r="C30">
        <v>29</v>
      </c>
      <c r="D30">
        <v>2</v>
      </c>
      <c r="E30" t="s">
        <v>25</v>
      </c>
      <c r="F30" t="s">
        <v>153</v>
      </c>
      <c r="G30">
        <v>5</v>
      </c>
      <c r="H30">
        <v>1</v>
      </c>
      <c r="I30" t="s">
        <v>130</v>
      </c>
      <c r="J30" t="s">
        <v>274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1</v>
      </c>
      <c r="C1" t="str">
        <f>IFERROR(VLOOKUP(B1,Sheet6!A:B,2,0),"")</f>
        <v>男子</v>
      </c>
      <c r="D1" t="str">
        <f>IFERROR(VLOOKUP(A1,Sheet1!B:I,4,0),"")</f>
        <v>個人メドレー</v>
      </c>
      <c r="E1" t="str">
        <f>IFERROR(VLOOKUP(A1,Sheet1!B:I,5,0),"")</f>
        <v xml:space="preserve"> 400m</v>
      </c>
      <c r="F1" t="str">
        <f>IFERROR(VLOOKUP(A1,Sheet1!B:I,8,0),"")</f>
        <v>タイム決勝</v>
      </c>
      <c r="G1">
        <f>IFERROR(VLOOKUP(A1,Sheet1!B:I,6,0),"")</f>
        <v>5</v>
      </c>
      <c r="H1" t="str">
        <f>IFERROR(VLOOKUP(G1,Sheet5!A:B,2,0),"")</f>
        <v>無差別</v>
      </c>
      <c r="I1" t="str">
        <f t="shared" ref="I1:I32" si="0">CONCATENATE(C1,D1,E1,F1,H1)</f>
        <v>男子個人メドレー 400mタイム決勝無差別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 50m</v>
      </c>
      <c r="T1" t="s">
        <v>183</v>
      </c>
      <c r="U1" t="s">
        <v>184</v>
      </c>
      <c r="V1" t="str">
        <f>CONCATENATE(P1,R1,S1,T1,U1)</f>
        <v>男子自由形  50m予選無差別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男子自由形  50m予選無差別</v>
      </c>
    </row>
    <row r="2" spans="1:37" x14ac:dyDescent="0.15">
      <c r="A2">
        <v>2</v>
      </c>
      <c r="B2">
        <f>IFERROR(VLOOKUP(A2,Sheet1!B:I,7,0),"")</f>
        <v>2</v>
      </c>
      <c r="C2" t="str">
        <f>IFERROR(VLOOKUP(B2,Sheet6!A:B,2,0),"")</f>
        <v>女子</v>
      </c>
      <c r="D2" t="str">
        <f>IFERROR(VLOOKUP(A2,Sheet1!B:I,4,0),"")</f>
        <v>自由形</v>
      </c>
      <c r="E2" t="str">
        <f>IFERROR(VLOOKUP(A2,Sheet1!B:I,5,0),"")</f>
        <v xml:space="preserve">  50m</v>
      </c>
      <c r="F2" t="str">
        <f>IFERROR(VLOOKUP(A2,Sheet1!B:I,8,0),"")</f>
        <v>タイム決勝</v>
      </c>
      <c r="G2">
        <f>IFERROR(VLOOKUP(A2,Sheet1!B:I,6,0),"")</f>
        <v>5</v>
      </c>
      <c r="H2" t="str">
        <f>IFERROR(VLOOKUP(G2,Sheet5!A:B,2,0),"")</f>
        <v>無差別</v>
      </c>
      <c r="I2" t="str">
        <f t="shared" si="0"/>
        <v>女子自由形  50mタイム決勝無差別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自由形　　　　</v>
      </c>
      <c r="R2" t="str">
        <f t="shared" si="1"/>
        <v>自由形</v>
      </c>
      <c r="S2" t="str">
        <f>Sheet9!B3</f>
        <v xml:space="preserve"> 100m</v>
      </c>
      <c r="T2" t="s">
        <v>183</v>
      </c>
      <c r="U2" t="s">
        <v>184</v>
      </c>
      <c r="V2" t="str">
        <f t="shared" ref="V2:V65" si="3">CONCATENATE(P2,R2,S2,T2,U2)</f>
        <v>男子自由形 100m予選無差別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男子自由形 100m予選無差別</v>
      </c>
      <c r="AG2" s="33" t="s">
        <v>180</v>
      </c>
      <c r="AH2" s="36" t="s">
        <v>25</v>
      </c>
    </row>
    <row r="3" spans="1:37" x14ac:dyDescent="0.15">
      <c r="A3">
        <v>3</v>
      </c>
      <c r="B3">
        <f>IFERROR(VLOOKUP(A3,Sheet1!B:I,7,0),"")</f>
        <v>1</v>
      </c>
      <c r="C3" t="str">
        <f>IFERROR(VLOOKUP(B3,Sheet6!A:B,2,0),"")</f>
        <v>男子</v>
      </c>
      <c r="D3" t="str">
        <f>IFERROR(VLOOKUP(A3,Sheet1!B:I,4,0),"")</f>
        <v>自由形</v>
      </c>
      <c r="E3" t="str">
        <f>IFERROR(VLOOKUP(A3,Sheet1!B:I,5,0),"")</f>
        <v xml:space="preserve">  50m</v>
      </c>
      <c r="F3" t="str">
        <f>IFERROR(VLOOKUP(A3,Sheet1!B:I,8,0),"")</f>
        <v>タイム決勝</v>
      </c>
      <c r="G3">
        <f>IFERROR(VLOOKUP(A3,Sheet1!B:I,6,0),"")</f>
        <v>5</v>
      </c>
      <c r="H3" t="str">
        <f>IFERROR(VLOOKUP(G3,Sheet5!A:B,2,0),"")</f>
        <v>無差別</v>
      </c>
      <c r="I3" t="str">
        <f t="shared" si="0"/>
        <v>男子自由形  50mタイム決勝無差別</v>
      </c>
      <c r="M3">
        <v>3</v>
      </c>
      <c r="N3">
        <f>Sheet9!D4</f>
        <v>1</v>
      </c>
      <c r="O3">
        <f>Sheet9!E4</f>
        <v>1</v>
      </c>
      <c r="P3" t="str">
        <f>IFERROR(VLOOKUP(O3,Sheet6!A:B,2,0),"")</f>
        <v>男子</v>
      </c>
      <c r="Q3" t="str">
        <f>Sheet9!A4</f>
        <v>自由形　　　　</v>
      </c>
      <c r="R3" t="str">
        <f t="shared" si="1"/>
        <v>自由形</v>
      </c>
      <c r="S3" t="str">
        <f>Sheet9!B4</f>
        <v xml:space="preserve"> 200m</v>
      </c>
      <c r="T3" t="s">
        <v>183</v>
      </c>
      <c r="U3" t="s">
        <v>184</v>
      </c>
      <c r="V3" t="str">
        <f t="shared" si="3"/>
        <v>男子自由形 200m予選無差別</v>
      </c>
      <c r="Y3">
        <f t="shared" si="4"/>
        <v>1</v>
      </c>
      <c r="Z3" t="str">
        <f t="shared" si="2"/>
        <v/>
      </c>
      <c r="AA3" t="str">
        <f t="shared" si="5"/>
        <v>男子自由形 200m予選無差別</v>
      </c>
      <c r="AG3" s="35" t="s">
        <v>181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2</v>
      </c>
      <c r="C4" t="str">
        <f>IFERROR(VLOOKUP(B4,Sheet6!A:B,2,0),"")</f>
        <v>女子</v>
      </c>
      <c r="D4" t="str">
        <f>IFERROR(VLOOKUP(A4,Sheet1!B:I,4,0),"")</f>
        <v>自由形</v>
      </c>
      <c r="E4" t="str">
        <f>IFERROR(VLOOKUP(A4,Sheet1!B:I,5,0),"")</f>
        <v xml:space="preserve"> 200m</v>
      </c>
      <c r="F4" t="str">
        <f>IFERROR(VLOOKUP(A4,Sheet1!B:I,8,0),"")</f>
        <v>タイム決勝</v>
      </c>
      <c r="G4">
        <f>IFERROR(VLOOKUP(A4,Sheet1!B:I,6,0),"")</f>
        <v>5</v>
      </c>
      <c r="H4" t="str">
        <f>IFERROR(VLOOKUP(G4,Sheet5!A:B,2,0),"")</f>
        <v>無差別</v>
      </c>
      <c r="I4" t="str">
        <f t="shared" si="0"/>
        <v>女子自由形 200mタイム決勝無差別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自由形　　　　</v>
      </c>
      <c r="R4" t="str">
        <f t="shared" si="1"/>
        <v>自由形</v>
      </c>
      <c r="S4" t="str">
        <f>Sheet9!B5</f>
        <v xml:space="preserve">  50m</v>
      </c>
      <c r="T4" t="s">
        <v>183</v>
      </c>
      <c r="U4" t="s">
        <v>184</v>
      </c>
      <c r="V4" t="str">
        <f t="shared" si="3"/>
        <v>男子自由形  50m予選無差別</v>
      </c>
      <c r="Y4">
        <f t="shared" si="4"/>
        <v>2</v>
      </c>
      <c r="Z4" t="str">
        <f t="shared" si="2"/>
        <v/>
      </c>
      <c r="AA4" t="str">
        <f t="shared" si="5"/>
        <v>男子自由形  50m予選無差別</v>
      </c>
      <c r="AG4" s="33" t="s">
        <v>182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1</v>
      </c>
      <c r="C5" t="str">
        <f>IFERROR(VLOOKUP(B5,Sheet6!A:B,2,0),"")</f>
        <v>男子</v>
      </c>
      <c r="D5" t="str">
        <f>IFERROR(VLOOKUP(A5,Sheet1!B:I,4,0),"")</f>
        <v>自由形</v>
      </c>
      <c r="E5" t="str">
        <f>IFERROR(VLOOKUP(A5,Sheet1!B:I,5,0),"")</f>
        <v xml:space="preserve"> 200m</v>
      </c>
      <c r="F5" t="str">
        <f>IFERROR(VLOOKUP(A5,Sheet1!B:I,8,0),"")</f>
        <v>タイム決勝</v>
      </c>
      <c r="G5">
        <f>IFERROR(VLOOKUP(A5,Sheet1!B:I,6,0),"")</f>
        <v>5</v>
      </c>
      <c r="H5" t="str">
        <f>IFERROR(VLOOKUP(G5,Sheet5!A:B,2,0),"")</f>
        <v>無差別</v>
      </c>
      <c r="I5" t="str">
        <f t="shared" si="0"/>
        <v>男子自由形 200mタイム決勝無差別</v>
      </c>
      <c r="M5">
        <v>5</v>
      </c>
      <c r="N5">
        <f>Sheet9!D6</f>
        <v>2</v>
      </c>
      <c r="O5">
        <f>Sheet9!E6</f>
        <v>1</v>
      </c>
      <c r="P5" t="str">
        <f>IFERROR(VLOOKUP(O5,Sheet6!A:B,2,0),"")</f>
        <v>男子</v>
      </c>
      <c r="Q5" t="str">
        <f>Sheet9!A6</f>
        <v>自由形　　　　</v>
      </c>
      <c r="R5" t="str">
        <f t="shared" si="1"/>
        <v>自由形</v>
      </c>
      <c r="S5" t="str">
        <f>Sheet9!B6</f>
        <v xml:space="preserve"> 100m</v>
      </c>
      <c r="T5" t="s">
        <v>183</v>
      </c>
      <c r="U5" t="s">
        <v>184</v>
      </c>
      <c r="V5" t="str">
        <f t="shared" si="3"/>
        <v>男子自由形 100m予選無差別</v>
      </c>
      <c r="Y5">
        <f t="shared" si="4"/>
        <v>2</v>
      </c>
      <c r="Z5" t="str">
        <f t="shared" si="2"/>
        <v/>
      </c>
      <c r="AA5" t="str">
        <f t="shared" si="5"/>
        <v>男子自由形 100m予選無差別</v>
      </c>
      <c r="AG5" s="33" t="s">
        <v>178</v>
      </c>
      <c r="AH5" s="34" t="s">
        <v>26</v>
      </c>
    </row>
    <row r="6" spans="1:37" x14ac:dyDescent="0.15">
      <c r="A6">
        <v>6</v>
      </c>
      <c r="B6">
        <f>IFERROR(VLOOKUP(A6,Sheet1!B:I,7,0),"")</f>
        <v>2</v>
      </c>
      <c r="C6" t="str">
        <f>IFERROR(VLOOKUP(B6,Sheet6!A:B,2,0),"")</f>
        <v>女子</v>
      </c>
      <c r="D6" t="str">
        <f>IFERROR(VLOOKUP(A6,Sheet1!B:I,4,0),"")</f>
        <v>背泳ぎ</v>
      </c>
      <c r="E6" t="str">
        <f>IFERROR(VLOOKUP(A6,Sheet1!B:I,5,0),"")</f>
        <v xml:space="preserve">  50m</v>
      </c>
      <c r="F6" t="str">
        <f>IFERROR(VLOOKUP(A6,Sheet1!B:I,8,0),"")</f>
        <v>タイム決勝</v>
      </c>
      <c r="G6">
        <f>IFERROR(VLOOKUP(A6,Sheet1!B:I,6,0),"")</f>
        <v>5</v>
      </c>
      <c r="H6" t="str">
        <f>IFERROR(VLOOKUP(G6,Sheet5!A:B,2,0),"")</f>
        <v>無差別</v>
      </c>
      <c r="I6" t="str">
        <f t="shared" si="0"/>
        <v>女子背泳ぎ  50mタイム決勝無差別</v>
      </c>
      <c r="M6">
        <v>6</v>
      </c>
      <c r="N6">
        <f>Sheet9!D7</f>
        <v>2</v>
      </c>
      <c r="O6">
        <f>Sheet9!E7</f>
        <v>1</v>
      </c>
      <c r="P6" t="str">
        <f>IFERROR(VLOOKUP(O6,Sheet6!A:B,2,0),"")</f>
        <v>男子</v>
      </c>
      <c r="Q6" t="str">
        <f>Sheet9!A7</f>
        <v>平泳ぎ　　　　</v>
      </c>
      <c r="R6" t="str">
        <f t="shared" si="1"/>
        <v>平泳ぎ</v>
      </c>
      <c r="S6" t="str">
        <f>Sheet9!B7</f>
        <v xml:space="preserve"> 100m</v>
      </c>
      <c r="T6" t="s">
        <v>183</v>
      </c>
      <c r="U6" t="s">
        <v>184</v>
      </c>
      <c r="V6" t="str">
        <f t="shared" si="3"/>
        <v>男子平泳ぎ 100m予選無差別</v>
      </c>
      <c r="Y6">
        <f t="shared" si="4"/>
        <v>2</v>
      </c>
      <c r="Z6" t="str">
        <f t="shared" si="2"/>
        <v/>
      </c>
      <c r="AA6" t="str">
        <f t="shared" si="5"/>
        <v>男子平泳ぎ 100m予選無差別</v>
      </c>
      <c r="AG6" s="35" t="s">
        <v>179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1</v>
      </c>
      <c r="C7" t="str">
        <f>IFERROR(VLOOKUP(B7,Sheet6!A:B,2,0),"")</f>
        <v>男子</v>
      </c>
      <c r="D7" t="str">
        <f>IFERROR(VLOOKUP(A7,Sheet1!B:I,4,0),"")</f>
        <v>背泳ぎ</v>
      </c>
      <c r="E7" t="str">
        <f>IFERROR(VLOOKUP(A7,Sheet1!B:I,5,0),"")</f>
        <v xml:space="preserve">  50m</v>
      </c>
      <c r="F7" t="str">
        <f>IFERROR(VLOOKUP(A7,Sheet1!B:I,8,0),"")</f>
        <v>タイム決勝</v>
      </c>
      <c r="G7">
        <f>IFERROR(VLOOKUP(A7,Sheet1!B:I,6,0),"")</f>
        <v>5</v>
      </c>
      <c r="H7" t="str">
        <f>IFERROR(VLOOKUP(G7,Sheet5!A:B,2,0),"")</f>
        <v>無差別</v>
      </c>
      <c r="I7" t="str">
        <f t="shared" si="0"/>
        <v>男子背泳ぎ  50mタイム決勝無差別</v>
      </c>
      <c r="M7">
        <v>7</v>
      </c>
      <c r="N7">
        <f>Sheet9!D8</f>
        <v>3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 50m</v>
      </c>
      <c r="T7" t="s">
        <v>183</v>
      </c>
      <c r="U7" t="s">
        <v>184</v>
      </c>
      <c r="V7" t="str">
        <f t="shared" si="3"/>
        <v>男子自由形  50m予選無差別</v>
      </c>
      <c r="Y7">
        <f t="shared" si="4"/>
        <v>3</v>
      </c>
      <c r="Z7" t="str">
        <f t="shared" si="2"/>
        <v/>
      </c>
      <c r="AA7" t="str">
        <f t="shared" si="5"/>
        <v>男子自由形  50m予選無差別</v>
      </c>
      <c r="AG7" s="34" t="s">
        <v>147</v>
      </c>
      <c r="AH7" s="34" t="s">
        <v>129</v>
      </c>
      <c r="AI7" s="35"/>
    </row>
    <row r="8" spans="1:37" x14ac:dyDescent="0.15">
      <c r="A8">
        <v>8</v>
      </c>
      <c r="B8">
        <f>IFERROR(VLOOKUP(A8,Sheet1!B:I,7,0),"")</f>
        <v>2</v>
      </c>
      <c r="C8" t="str">
        <f>IFERROR(VLOOKUP(B8,Sheet6!A:B,2,0),"")</f>
        <v>女子</v>
      </c>
      <c r="D8" t="str">
        <f>IFERROR(VLOOKUP(A8,Sheet1!B:I,4,0),"")</f>
        <v>背泳ぎ</v>
      </c>
      <c r="E8" t="str">
        <f>IFERROR(VLOOKUP(A8,Sheet1!B:I,5,0),"")</f>
        <v xml:space="preserve"> 200m</v>
      </c>
      <c r="F8" t="str">
        <f>IFERROR(VLOOKUP(A8,Sheet1!B:I,8,0),"")</f>
        <v>タイム決勝</v>
      </c>
      <c r="G8">
        <f>IFERROR(VLOOKUP(A8,Sheet1!B:I,6,0),"")</f>
        <v>5</v>
      </c>
      <c r="H8" t="str">
        <f>IFERROR(VLOOKUP(G8,Sheet5!A:B,2,0),"")</f>
        <v>無差別</v>
      </c>
      <c r="I8" t="str">
        <f t="shared" si="0"/>
        <v>女子背泳ぎ 200mタイム決勝無差別</v>
      </c>
      <c r="M8">
        <v>8</v>
      </c>
      <c r="N8">
        <f>Sheet9!D9</f>
        <v>3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100m</v>
      </c>
      <c r="T8" t="s">
        <v>183</v>
      </c>
      <c r="U8" t="s">
        <v>184</v>
      </c>
      <c r="V8" t="str">
        <f t="shared" si="3"/>
        <v>男子自由形 100m予選無差別</v>
      </c>
      <c r="Y8">
        <f t="shared" si="4"/>
        <v>3</v>
      </c>
      <c r="Z8" t="str">
        <f t="shared" si="2"/>
        <v/>
      </c>
      <c r="AA8" t="str">
        <f t="shared" si="5"/>
        <v>男子自由形 100m予選無差別</v>
      </c>
      <c r="AG8" s="36" t="s">
        <v>128</v>
      </c>
      <c r="AH8" s="36" t="s">
        <v>128</v>
      </c>
      <c r="AI8" s="33"/>
      <c r="AK8" s="36"/>
    </row>
    <row r="9" spans="1:37" x14ac:dyDescent="0.15">
      <c r="A9">
        <v>9</v>
      </c>
      <c r="B9">
        <f>IFERROR(VLOOKUP(A9,Sheet1!B:I,7,0),"")</f>
        <v>1</v>
      </c>
      <c r="C9" t="str">
        <f>IFERROR(VLOOKUP(B9,Sheet6!A:B,2,0),"")</f>
        <v>男子</v>
      </c>
      <c r="D9" t="str">
        <f>IFERROR(VLOOKUP(A9,Sheet1!B:I,4,0),"")</f>
        <v>背泳ぎ</v>
      </c>
      <c r="E9" t="str">
        <f>IFERROR(VLOOKUP(A9,Sheet1!B:I,5,0),"")</f>
        <v xml:space="preserve"> 200m</v>
      </c>
      <c r="F9" t="str">
        <f>IFERROR(VLOOKUP(A9,Sheet1!B:I,8,0),"")</f>
        <v>タイム決勝</v>
      </c>
      <c r="G9">
        <f>IFERROR(VLOOKUP(A9,Sheet1!B:I,6,0),"")</f>
        <v>5</v>
      </c>
      <c r="H9" t="str">
        <f>IFERROR(VLOOKUP(G9,Sheet5!A:B,2,0),"")</f>
        <v>無差別</v>
      </c>
      <c r="I9" t="str">
        <f t="shared" si="0"/>
        <v>男子背泳ぎ 200mタイム決勝無差別</v>
      </c>
      <c r="M9">
        <v>9</v>
      </c>
      <c r="N9">
        <f>Sheet9!D10</f>
        <v>3</v>
      </c>
      <c r="O9">
        <f>Sheet9!E10</f>
        <v>1</v>
      </c>
      <c r="P9" t="str">
        <f>IFERROR(VLOOKUP(O9,Sheet6!A:B,2,0),"")</f>
        <v>男子</v>
      </c>
      <c r="Q9" t="str">
        <f>Sheet9!A10</f>
        <v>バタフライ　　</v>
      </c>
      <c r="R9" t="str">
        <f t="shared" si="1"/>
        <v>バタフライ</v>
      </c>
      <c r="S9" t="str">
        <f>Sheet9!B10</f>
        <v xml:space="preserve"> 100m</v>
      </c>
      <c r="T9" t="s">
        <v>183</v>
      </c>
      <c r="U9" t="s">
        <v>184</v>
      </c>
      <c r="V9" t="str">
        <f t="shared" si="3"/>
        <v>男子バタフライ 100m予選無差別</v>
      </c>
      <c r="Y9">
        <f t="shared" si="4"/>
        <v>3</v>
      </c>
      <c r="Z9" t="str">
        <f t="shared" si="2"/>
        <v/>
      </c>
      <c r="AA9" t="str">
        <f t="shared" si="5"/>
        <v>男子バタフライ 100m予選無差別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2</v>
      </c>
      <c r="C10" t="str">
        <f>IFERROR(VLOOKUP(B10,Sheet6!A:B,2,0),"")</f>
        <v>女子</v>
      </c>
      <c r="D10" t="str">
        <f>IFERROR(VLOOKUP(A10,Sheet1!B:I,4,0),"")</f>
        <v>平泳ぎ</v>
      </c>
      <c r="E10" t="str">
        <f>IFERROR(VLOOKUP(A10,Sheet1!B:I,5,0),"")</f>
        <v xml:space="preserve">  50m</v>
      </c>
      <c r="F10" t="str">
        <f>IFERROR(VLOOKUP(A10,Sheet1!B:I,8,0),"")</f>
        <v>タイム決勝</v>
      </c>
      <c r="G10">
        <f>IFERROR(VLOOKUP(A10,Sheet1!B:I,6,0),"")</f>
        <v>5</v>
      </c>
      <c r="H10" t="str">
        <f>IFERROR(VLOOKUP(G10,Sheet5!A:B,2,0),"")</f>
        <v>無差別</v>
      </c>
      <c r="I10" t="str">
        <f t="shared" si="0"/>
        <v>女子平泳ぎ  50mタイム決勝無差別</v>
      </c>
      <c r="M10">
        <v>10</v>
      </c>
      <c r="N10">
        <f>Sheet9!D11</f>
        <v>5</v>
      </c>
      <c r="O10">
        <f>Sheet9!E11</f>
        <v>1</v>
      </c>
      <c r="P10" t="str">
        <f>IFERROR(VLOOKUP(O10,Sheet6!A:B,2,0),"")</f>
        <v>男子</v>
      </c>
      <c r="Q10" t="str">
        <f>Sheet9!A11</f>
        <v>平泳ぎ　　　　</v>
      </c>
      <c r="R10" t="str">
        <f t="shared" si="1"/>
        <v>平泳ぎ</v>
      </c>
      <c r="S10" t="str">
        <f>Sheet9!B11</f>
        <v xml:space="preserve"> 100m</v>
      </c>
      <c r="T10" t="s">
        <v>183</v>
      </c>
      <c r="U10" t="s">
        <v>184</v>
      </c>
      <c r="V10" t="str">
        <f t="shared" si="3"/>
        <v>男子平泳ぎ 100m予選無差別</v>
      </c>
      <c r="Y10">
        <f t="shared" si="4"/>
        <v>5</v>
      </c>
      <c r="Z10" t="str">
        <f t="shared" si="2"/>
        <v/>
      </c>
      <c r="AA10" t="str">
        <f t="shared" si="5"/>
        <v>男子平泳ぎ 100m予選無差別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1</v>
      </c>
      <c r="C11" t="str">
        <f>IFERROR(VLOOKUP(B11,Sheet6!A:B,2,0),"")</f>
        <v>男子</v>
      </c>
      <c r="D11" t="str">
        <f>IFERROR(VLOOKUP(A11,Sheet1!B:I,4,0),"")</f>
        <v>平泳ぎ</v>
      </c>
      <c r="E11" t="str">
        <f>IFERROR(VLOOKUP(A11,Sheet1!B:I,5,0),"")</f>
        <v xml:space="preserve">  50m</v>
      </c>
      <c r="F11" t="str">
        <f>IFERROR(VLOOKUP(A11,Sheet1!B:I,8,0),"")</f>
        <v>タイム決勝</v>
      </c>
      <c r="G11">
        <f>IFERROR(VLOOKUP(A11,Sheet1!B:I,6,0),"")</f>
        <v>5</v>
      </c>
      <c r="H11" t="str">
        <f>IFERROR(VLOOKUP(G11,Sheet5!A:B,2,0),"")</f>
        <v>無差別</v>
      </c>
      <c r="I11" t="str">
        <f t="shared" si="0"/>
        <v>男子平泳ぎ  50mタイム決勝無差別</v>
      </c>
      <c r="M11">
        <v>11</v>
      </c>
      <c r="N11">
        <f>Sheet9!D12</f>
        <v>5</v>
      </c>
      <c r="O11">
        <f>Sheet9!E12</f>
        <v>1</v>
      </c>
      <c r="P11" t="str">
        <f>IFERROR(VLOOKUP(O11,Sheet6!A:B,2,0),"")</f>
        <v>男子</v>
      </c>
      <c r="Q11" t="str">
        <f>Sheet9!A12</f>
        <v>平泳ぎ　　　　</v>
      </c>
      <c r="R11" t="str">
        <f t="shared" si="1"/>
        <v>平泳ぎ</v>
      </c>
      <c r="S11" t="str">
        <f>Sheet9!B12</f>
        <v xml:space="preserve"> 200m</v>
      </c>
      <c r="T11" t="s">
        <v>183</v>
      </c>
      <c r="U11" t="s">
        <v>184</v>
      </c>
      <c r="V11" t="str">
        <f t="shared" si="3"/>
        <v>男子平泳ぎ 200m予選無差別</v>
      </c>
      <c r="Y11">
        <f t="shared" si="4"/>
        <v>5</v>
      </c>
      <c r="Z11" t="str">
        <f t="shared" si="2"/>
        <v/>
      </c>
      <c r="AA11" t="str">
        <f t="shared" si="5"/>
        <v>男子平泳ぎ 200m予選無差別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2</v>
      </c>
      <c r="C12" t="str">
        <f>IFERROR(VLOOKUP(B12,Sheet6!A:B,2,0),"")</f>
        <v>女子</v>
      </c>
      <c r="D12" t="str">
        <f>IFERROR(VLOOKUP(A12,Sheet1!B:I,4,0),"")</f>
        <v>平泳ぎ</v>
      </c>
      <c r="E12" t="str">
        <f>IFERROR(VLOOKUP(A12,Sheet1!B:I,5,0),"")</f>
        <v xml:space="preserve"> 200m</v>
      </c>
      <c r="F12" t="str">
        <f>IFERROR(VLOOKUP(A12,Sheet1!B:I,8,0),"")</f>
        <v>タイム決勝</v>
      </c>
      <c r="G12">
        <f>IFERROR(VLOOKUP(A12,Sheet1!B:I,6,0),"")</f>
        <v>5</v>
      </c>
      <c r="H12" t="str">
        <f>IFERROR(VLOOKUP(G12,Sheet5!A:B,2,0),"")</f>
        <v>無差別</v>
      </c>
      <c r="I12" t="str">
        <f t="shared" si="0"/>
        <v>女子平泳ぎ 200mタイム決勝無差別</v>
      </c>
      <c r="M12">
        <v>12</v>
      </c>
      <c r="N12">
        <f>Sheet9!D13</f>
        <v>6</v>
      </c>
      <c r="O12">
        <f>Sheet9!E13</f>
        <v>1</v>
      </c>
      <c r="P12" t="str">
        <f>IFERROR(VLOOKUP(O12,Sheet6!A:B,2,0),"")</f>
        <v>男子</v>
      </c>
      <c r="Q12" t="str">
        <f>Sheet9!A13</f>
        <v>背泳ぎ　　　　</v>
      </c>
      <c r="R12" t="str">
        <f t="shared" si="1"/>
        <v>背泳ぎ</v>
      </c>
      <c r="S12" t="str">
        <f>Sheet9!B13</f>
        <v xml:space="preserve"> 100m</v>
      </c>
      <c r="T12" t="s">
        <v>183</v>
      </c>
      <c r="U12" t="s">
        <v>184</v>
      </c>
      <c r="V12" t="str">
        <f t="shared" si="3"/>
        <v>男子背泳ぎ 100m予選無差別</v>
      </c>
      <c r="Y12">
        <f t="shared" si="4"/>
        <v>6</v>
      </c>
      <c r="Z12" t="str">
        <f t="shared" si="2"/>
        <v/>
      </c>
      <c r="AA12" t="str">
        <f t="shared" si="5"/>
        <v>男子背泳ぎ 100m予選無差別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1</v>
      </c>
      <c r="C13" t="str">
        <f>IFERROR(VLOOKUP(B13,Sheet6!A:B,2,0),"")</f>
        <v>男子</v>
      </c>
      <c r="D13" t="str">
        <f>IFERROR(VLOOKUP(A13,Sheet1!B:I,4,0),"")</f>
        <v>平泳ぎ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5</v>
      </c>
      <c r="H13" t="str">
        <f>IFERROR(VLOOKUP(G13,Sheet5!A:B,2,0),"")</f>
        <v>無差別</v>
      </c>
      <c r="I13" t="str">
        <f t="shared" si="0"/>
        <v>男子平泳ぎ 200mタイム決勝無差別</v>
      </c>
      <c r="M13">
        <v>13</v>
      </c>
      <c r="N13">
        <f>Sheet9!D14</f>
        <v>6</v>
      </c>
      <c r="O13">
        <f>Sheet9!E14</f>
        <v>1</v>
      </c>
      <c r="P13" t="str">
        <f>IFERROR(VLOOKUP(O13,Sheet6!A:B,2,0),"")</f>
        <v>男子</v>
      </c>
      <c r="Q13" t="str">
        <f>Sheet9!A14</f>
        <v>背泳ぎ　　　　</v>
      </c>
      <c r="R13" t="str">
        <f t="shared" si="1"/>
        <v>背泳ぎ</v>
      </c>
      <c r="S13" t="str">
        <f>Sheet9!B14</f>
        <v xml:space="preserve"> 200m</v>
      </c>
      <c r="T13" t="s">
        <v>183</v>
      </c>
      <c r="U13" t="s">
        <v>184</v>
      </c>
      <c r="V13" t="str">
        <f t="shared" si="3"/>
        <v>男子背泳ぎ 200m予選無差別</v>
      </c>
      <c r="Y13">
        <f t="shared" si="4"/>
        <v>6</v>
      </c>
      <c r="Z13" t="str">
        <f t="shared" si="2"/>
        <v/>
      </c>
      <c r="AA13" t="str">
        <f t="shared" si="5"/>
        <v>男子背泳ぎ 200m予選無差別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2</v>
      </c>
      <c r="C14" t="str">
        <f>IFERROR(VLOOKUP(B14,Sheet6!A:B,2,0),"")</f>
        <v>女子</v>
      </c>
      <c r="D14" t="str">
        <f>IFERROR(VLOOKUP(A14,Sheet1!B:I,4,0),"")</f>
        <v>バタフライ</v>
      </c>
      <c r="E14" t="str">
        <f>IFERROR(VLOOKUP(A14,Sheet1!B:I,5,0),"")</f>
        <v xml:space="preserve">  50m</v>
      </c>
      <c r="F14" t="str">
        <f>IFERROR(VLOOKUP(A14,Sheet1!B:I,8,0),"")</f>
        <v>タイム決勝</v>
      </c>
      <c r="G14">
        <f>IFERROR(VLOOKUP(A14,Sheet1!B:I,6,0),"")</f>
        <v>5</v>
      </c>
      <c r="H14" t="str">
        <f>IFERROR(VLOOKUP(G14,Sheet5!A:B,2,0),"")</f>
        <v>無差別</v>
      </c>
      <c r="I14" t="str">
        <f t="shared" si="0"/>
        <v>女子バタフライ  50mタイム決勝無差別</v>
      </c>
      <c r="M14">
        <v>14</v>
      </c>
      <c r="N14">
        <f>Sheet9!D15</f>
        <v>7</v>
      </c>
      <c r="O14">
        <f>Sheet9!E15</f>
        <v>1</v>
      </c>
      <c r="P14" t="str">
        <f>IFERROR(VLOOKUP(O14,Sheet6!A:B,2,0),"")</f>
        <v>男子</v>
      </c>
      <c r="Q14" t="str">
        <f>Sheet9!A15</f>
        <v>平泳ぎ　　　　</v>
      </c>
      <c r="R14" t="str">
        <f t="shared" si="1"/>
        <v>平泳ぎ</v>
      </c>
      <c r="S14" t="str">
        <f>Sheet9!B15</f>
        <v xml:space="preserve"> 100m</v>
      </c>
      <c r="T14" t="s">
        <v>183</v>
      </c>
      <c r="U14" t="s">
        <v>184</v>
      </c>
      <c r="V14" t="str">
        <f t="shared" si="3"/>
        <v>男子平泳ぎ 100m予選無差別</v>
      </c>
      <c r="Y14">
        <f t="shared" si="4"/>
        <v>7</v>
      </c>
      <c r="Z14" t="str">
        <f t="shared" si="2"/>
        <v/>
      </c>
      <c r="AA14" t="str">
        <f t="shared" si="5"/>
        <v>男子平泳ぎ 100m予選無差別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1</v>
      </c>
      <c r="C15" t="str">
        <f>IFERROR(VLOOKUP(B15,Sheet6!A:B,2,0),"")</f>
        <v>男子</v>
      </c>
      <c r="D15" t="str">
        <f>IFERROR(VLOOKUP(A15,Sheet1!B:I,4,0),"")</f>
        <v>バタフライ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5</v>
      </c>
      <c r="H15" t="str">
        <f>IFERROR(VLOOKUP(G15,Sheet5!A:B,2,0),"")</f>
        <v>無差別</v>
      </c>
      <c r="I15" t="str">
        <f t="shared" si="0"/>
        <v>男子バタフライ  50mタイム決勝無差別</v>
      </c>
      <c r="M15">
        <v>15</v>
      </c>
      <c r="N15">
        <f>Sheet9!D16</f>
        <v>7</v>
      </c>
      <c r="O15">
        <f>Sheet9!E16</f>
        <v>1</v>
      </c>
      <c r="P15" t="str">
        <f>IFERROR(VLOOKUP(O15,Sheet6!A:B,2,0),"")</f>
        <v>男子</v>
      </c>
      <c r="Q15" t="str">
        <f>Sheet9!A16</f>
        <v>平泳ぎ　　　　</v>
      </c>
      <c r="R15" t="str">
        <f t="shared" si="1"/>
        <v>平泳ぎ</v>
      </c>
      <c r="S15" t="str">
        <f>Sheet9!B16</f>
        <v xml:space="preserve"> 200m</v>
      </c>
      <c r="T15" t="s">
        <v>183</v>
      </c>
      <c r="U15" t="s">
        <v>184</v>
      </c>
      <c r="V15" t="str">
        <f t="shared" si="3"/>
        <v>男子平泳ぎ 200m予選無差別</v>
      </c>
      <c r="Y15">
        <f t="shared" si="4"/>
        <v>7</v>
      </c>
      <c r="Z15" t="str">
        <f t="shared" si="2"/>
        <v/>
      </c>
      <c r="AA15" t="str">
        <f t="shared" si="5"/>
        <v>男子平泳ぎ 200m予選無差別</v>
      </c>
      <c r="AK15" s="34"/>
    </row>
    <row r="16" spans="1:37" x14ac:dyDescent="0.15">
      <c r="A16">
        <v>16</v>
      </c>
      <c r="B16">
        <f>IFERROR(VLOOKUP(A16,Sheet1!B:I,7,0),"")</f>
        <v>2</v>
      </c>
      <c r="C16" t="str">
        <f>IFERROR(VLOOKUP(B16,Sheet6!A:B,2,0),"")</f>
        <v>女子</v>
      </c>
      <c r="D16" t="str">
        <f>IFERROR(VLOOKUP(A16,Sheet1!B:I,4,0),"")</f>
        <v>バタフライ</v>
      </c>
      <c r="E16" t="str">
        <f>IFERROR(VLOOKUP(A16,Sheet1!B:I,5,0),"")</f>
        <v xml:space="preserve"> 200m</v>
      </c>
      <c r="F16" t="str">
        <f>IFERROR(VLOOKUP(A16,Sheet1!B:I,8,0),"")</f>
        <v>タイム決勝</v>
      </c>
      <c r="G16">
        <f>IFERROR(VLOOKUP(A16,Sheet1!B:I,6,0),"")</f>
        <v>5</v>
      </c>
      <c r="H16" t="str">
        <f>IFERROR(VLOOKUP(G16,Sheet5!A:B,2,0),"")</f>
        <v>無差別</v>
      </c>
      <c r="I16" t="str">
        <f t="shared" si="0"/>
        <v>女子バタフライ 200mタイム決勝無差別</v>
      </c>
      <c r="M16">
        <v>16</v>
      </c>
      <c r="N16">
        <f>Sheet9!D17</f>
        <v>8</v>
      </c>
      <c r="O16">
        <f>Sheet9!E17</f>
        <v>1</v>
      </c>
      <c r="P16" t="str">
        <f>IFERROR(VLOOKUP(O16,Sheet6!A:B,2,0),"")</f>
        <v>男子</v>
      </c>
      <c r="Q16" t="str">
        <f>Sheet9!A17</f>
        <v>背泳ぎ　　　　</v>
      </c>
      <c r="R16" t="str">
        <f t="shared" si="1"/>
        <v>背泳ぎ</v>
      </c>
      <c r="S16" t="str">
        <f>Sheet9!B17</f>
        <v xml:space="preserve">  50m</v>
      </c>
      <c r="T16" t="s">
        <v>183</v>
      </c>
      <c r="U16" t="s">
        <v>184</v>
      </c>
      <c r="V16" t="str">
        <f t="shared" si="3"/>
        <v>男子背泳ぎ  50m予選無差別</v>
      </c>
      <c r="Y16">
        <f t="shared" si="4"/>
        <v>8</v>
      </c>
      <c r="Z16" t="str">
        <f t="shared" si="2"/>
        <v/>
      </c>
      <c r="AA16" t="str">
        <f t="shared" si="5"/>
        <v>男子背泳ぎ  50m予選無差別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バタフライ</v>
      </c>
      <c r="E17" t="str">
        <f>IFERROR(VLOOKUP(A17,Sheet1!B:I,5,0),"")</f>
        <v xml:space="preserve"> 200m</v>
      </c>
      <c r="F17" t="str">
        <f>IFERROR(VLOOKUP(A17,Sheet1!B:I,8,0),"")</f>
        <v>タイム決勝</v>
      </c>
      <c r="G17">
        <f>IFERROR(VLOOKUP(A17,Sheet1!B:I,6,0),"")</f>
        <v>5</v>
      </c>
      <c r="H17" t="str">
        <f>IFERROR(VLOOKUP(G17,Sheet5!A:B,2,0),"")</f>
        <v>無差別</v>
      </c>
      <c r="I17" t="str">
        <f t="shared" si="0"/>
        <v>男子バタフライ 200mタイム決勝無差別</v>
      </c>
      <c r="M17">
        <v>17</v>
      </c>
      <c r="N17">
        <f>Sheet9!D18</f>
        <v>8</v>
      </c>
      <c r="O17">
        <f>Sheet9!E18</f>
        <v>1</v>
      </c>
      <c r="P17" t="str">
        <f>IFERROR(VLOOKUP(O17,Sheet6!A:B,2,0),"")</f>
        <v>男子</v>
      </c>
      <c r="Q17" t="str">
        <f>Sheet9!A18</f>
        <v>背泳ぎ　　　　</v>
      </c>
      <c r="R17" t="str">
        <f t="shared" si="1"/>
        <v>背泳ぎ</v>
      </c>
      <c r="S17" t="str">
        <f>Sheet9!B18</f>
        <v xml:space="preserve"> 100m</v>
      </c>
      <c r="T17" t="s">
        <v>183</v>
      </c>
      <c r="U17" t="s">
        <v>184</v>
      </c>
      <c r="V17" t="str">
        <f t="shared" si="3"/>
        <v>男子背泳ぎ 100m予選無差別</v>
      </c>
      <c r="Y17">
        <f t="shared" si="4"/>
        <v>8</v>
      </c>
      <c r="Z17" t="str">
        <f t="shared" si="2"/>
        <v/>
      </c>
      <c r="AA17" t="str">
        <f t="shared" si="5"/>
        <v>男子背泳ぎ 100m予選無差別</v>
      </c>
    </row>
    <row r="18" spans="1:37" x14ac:dyDescent="0.15">
      <c r="A18">
        <v>18</v>
      </c>
      <c r="B18">
        <f>IFERROR(VLOOKUP(A18,Sheet1!B:I,7,0),"")</f>
        <v>2</v>
      </c>
      <c r="C18" t="str">
        <f>IFERROR(VLOOKUP(B18,Sheet6!A:B,2,0),"")</f>
        <v>女子</v>
      </c>
      <c r="D18" t="str">
        <f>IFERROR(VLOOKUP(A18,Sheet1!B:I,4,0),"")</f>
        <v>個人メドレー</v>
      </c>
      <c r="E18" t="str">
        <f>IFERROR(VLOOKUP(A18,Sheet1!B:I,5,0),"")</f>
        <v xml:space="preserve"> 200m</v>
      </c>
      <c r="F18" t="str">
        <f>IFERROR(VLOOKUP(A18,Sheet1!B:I,8,0),"")</f>
        <v>タイム決勝</v>
      </c>
      <c r="G18">
        <f>IFERROR(VLOOKUP(A18,Sheet1!B:I,6,0),"")</f>
        <v>5</v>
      </c>
      <c r="H18" t="str">
        <f>IFERROR(VLOOKUP(G18,Sheet5!A:B,2,0),"")</f>
        <v>無差別</v>
      </c>
      <c r="I18" t="str">
        <f t="shared" si="0"/>
        <v>女子個人メドレー 200mタイム決勝無差別</v>
      </c>
      <c r="M18">
        <v>18</v>
      </c>
      <c r="N18">
        <f>Sheet9!D19</f>
        <v>9</v>
      </c>
      <c r="O18">
        <f>Sheet9!E19</f>
        <v>1</v>
      </c>
      <c r="P18" t="str">
        <f>IFERROR(VLOOKUP(O18,Sheet6!A:B,2,0),"")</f>
        <v>男子</v>
      </c>
      <c r="Q18" t="str">
        <f>Sheet9!A19</f>
        <v>自由形　　　　</v>
      </c>
      <c r="R18" t="str">
        <f t="shared" si="1"/>
        <v>自由形</v>
      </c>
      <c r="S18" t="str">
        <f>Sheet9!B19</f>
        <v xml:space="preserve">  50m</v>
      </c>
      <c r="T18" t="s">
        <v>183</v>
      </c>
      <c r="U18" t="s">
        <v>184</v>
      </c>
      <c r="V18" t="str">
        <f t="shared" si="3"/>
        <v>男子自由形  50m予選無差別</v>
      </c>
      <c r="Y18">
        <f t="shared" si="4"/>
        <v>9</v>
      </c>
      <c r="Z18" t="str">
        <f t="shared" si="2"/>
        <v/>
      </c>
      <c r="AA18" t="str">
        <f t="shared" si="5"/>
        <v>男子自由形  50m予選無差別</v>
      </c>
      <c r="AK18" s="36"/>
    </row>
    <row r="19" spans="1:37" x14ac:dyDescent="0.15">
      <c r="A19">
        <v>19</v>
      </c>
      <c r="B19">
        <f>IFERROR(VLOOKUP(A19,Sheet1!B:I,7,0),"")</f>
        <v>1</v>
      </c>
      <c r="C19" t="str">
        <f>IFERROR(VLOOKUP(B19,Sheet6!A:B,2,0),"")</f>
        <v>男子</v>
      </c>
      <c r="D19" t="str">
        <f>IFERROR(VLOOKUP(A19,Sheet1!B:I,4,0),"")</f>
        <v>個人メドレー</v>
      </c>
      <c r="E19" t="str">
        <f>IFERROR(VLOOKUP(A19,Sheet1!B:I,5,0),"")</f>
        <v xml:space="preserve"> 200m</v>
      </c>
      <c r="F19" t="str">
        <f>IFERROR(VLOOKUP(A19,Sheet1!B:I,8,0),"")</f>
        <v>タイム決勝</v>
      </c>
      <c r="G19">
        <f>IFERROR(VLOOKUP(A19,Sheet1!B:I,6,0),"")</f>
        <v>5</v>
      </c>
      <c r="H19" t="str">
        <f>IFERROR(VLOOKUP(G19,Sheet5!A:B,2,0),"")</f>
        <v>無差別</v>
      </c>
      <c r="I19" t="str">
        <f t="shared" si="0"/>
        <v>男子個人メドレー 200mタイム決勝無差別</v>
      </c>
      <c r="M19">
        <v>19</v>
      </c>
      <c r="N19">
        <f>Sheet9!D20</f>
        <v>9</v>
      </c>
      <c r="O19">
        <f>Sheet9!E20</f>
        <v>1</v>
      </c>
      <c r="P19" t="str">
        <f>IFERROR(VLOOKUP(O19,Sheet6!A:B,2,0),"")</f>
        <v>男子</v>
      </c>
      <c r="Q19" t="str">
        <f>Sheet9!A20</f>
        <v>個人メドレー　</v>
      </c>
      <c r="R19" t="str">
        <f t="shared" si="1"/>
        <v>個人メドレー</v>
      </c>
      <c r="S19" t="str">
        <f>Sheet9!B20</f>
        <v xml:space="preserve"> 200m</v>
      </c>
      <c r="T19" t="s">
        <v>183</v>
      </c>
      <c r="U19" t="s">
        <v>184</v>
      </c>
      <c r="V19" t="str">
        <f t="shared" si="3"/>
        <v>男子個人メドレー 200m予選無差別</v>
      </c>
      <c r="Y19">
        <f t="shared" si="4"/>
        <v>9</v>
      </c>
      <c r="Z19" t="str">
        <f t="shared" si="2"/>
        <v/>
      </c>
      <c r="AA19" t="str">
        <f t="shared" si="5"/>
        <v>男子個人メドレー 200m予選無差別</v>
      </c>
    </row>
    <row r="20" spans="1:37" x14ac:dyDescent="0.15">
      <c r="A20">
        <v>20</v>
      </c>
      <c r="B20">
        <f>IFERROR(VLOOKUP(A20,Sheet1!B:I,7,0),"")</f>
        <v>2</v>
      </c>
      <c r="C20" t="str">
        <f>IFERROR(VLOOKUP(B20,Sheet6!A:B,2,0),"")</f>
        <v>女子</v>
      </c>
      <c r="D20" t="str">
        <f>IFERROR(VLOOKUP(A20,Sheet1!B:I,4,0),"")</f>
        <v>自由形</v>
      </c>
      <c r="E20" t="str">
        <f>IFERROR(VLOOKUP(A20,Sheet1!B:I,5,0),"")</f>
        <v xml:space="preserve"> 100m</v>
      </c>
      <c r="F20" t="str">
        <f>IFERROR(VLOOKUP(A20,Sheet1!B:I,8,0),"")</f>
        <v>タイム決勝</v>
      </c>
      <c r="G20">
        <f>IFERROR(VLOOKUP(A20,Sheet1!B:I,6,0),"")</f>
        <v>5</v>
      </c>
      <c r="H20" t="str">
        <f>IFERROR(VLOOKUP(G20,Sheet5!A:B,2,0),"")</f>
        <v>無差別</v>
      </c>
      <c r="I20" t="str">
        <f t="shared" si="0"/>
        <v>女子自由形 100mタイム決勝無差別</v>
      </c>
      <c r="M20">
        <v>20</v>
      </c>
      <c r="N20">
        <f>Sheet9!D21</f>
        <v>10</v>
      </c>
      <c r="O20">
        <f>Sheet9!E21</f>
        <v>1</v>
      </c>
      <c r="P20" t="str">
        <f>IFERROR(VLOOKUP(O20,Sheet6!A:B,2,0),"")</f>
        <v>男子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200m</v>
      </c>
      <c r="T20" t="s">
        <v>183</v>
      </c>
      <c r="U20" t="s">
        <v>184</v>
      </c>
      <c r="V20" t="str">
        <f t="shared" si="3"/>
        <v>男子自由形 200m予選無差別</v>
      </c>
      <c r="Y20">
        <f t="shared" si="4"/>
        <v>10</v>
      </c>
      <c r="Z20" t="str">
        <f t="shared" si="2"/>
        <v/>
      </c>
      <c r="AA20" t="str">
        <f t="shared" si="5"/>
        <v>男子自由形 200m予選無差別</v>
      </c>
    </row>
    <row r="21" spans="1:37" x14ac:dyDescent="0.15">
      <c r="A21">
        <v>21</v>
      </c>
      <c r="B21">
        <f>IFERROR(VLOOKUP(A21,Sheet1!B:I,7,0),"")</f>
        <v>1</v>
      </c>
      <c r="C21" t="str">
        <f>IFERROR(VLOOKUP(B21,Sheet6!A:B,2,0),"")</f>
        <v>男子</v>
      </c>
      <c r="D21" t="str">
        <f>IFERROR(VLOOKUP(A21,Sheet1!B:I,4,0),"")</f>
        <v>自由形</v>
      </c>
      <c r="E21" t="str">
        <f>IFERROR(VLOOKUP(A21,Sheet1!B:I,5,0),"")</f>
        <v xml:space="preserve"> 100m</v>
      </c>
      <c r="F21" t="str">
        <f>IFERROR(VLOOKUP(A21,Sheet1!B:I,8,0),"")</f>
        <v>タイム決勝</v>
      </c>
      <c r="G21">
        <f>IFERROR(VLOOKUP(A21,Sheet1!B:I,6,0),"")</f>
        <v>5</v>
      </c>
      <c r="H21" t="str">
        <f>IFERROR(VLOOKUP(G21,Sheet5!A:B,2,0),"")</f>
        <v>無差別</v>
      </c>
      <c r="I21" t="str">
        <f t="shared" si="0"/>
        <v>男子自由形 100mタイム決勝無差別</v>
      </c>
      <c r="M21">
        <v>21</v>
      </c>
      <c r="N21">
        <f>Sheet9!D22</f>
        <v>10</v>
      </c>
      <c r="O21">
        <f>Sheet9!E22</f>
        <v>1</v>
      </c>
      <c r="P21" t="str">
        <f>IFERROR(VLOOKUP(O21,Sheet6!A:B,2,0),"")</f>
        <v>男子</v>
      </c>
      <c r="Q21" t="str">
        <f>Sheet9!A22</f>
        <v>個人メドレー　</v>
      </c>
      <c r="R21" t="str">
        <f t="shared" si="1"/>
        <v>個人メドレー</v>
      </c>
      <c r="S21" t="str">
        <f>Sheet9!B22</f>
        <v xml:space="preserve"> 200m</v>
      </c>
      <c r="T21" t="s">
        <v>183</v>
      </c>
      <c r="U21" t="s">
        <v>184</v>
      </c>
      <c r="V21" t="str">
        <f t="shared" si="3"/>
        <v>男子個人メドレー 200m予選無差別</v>
      </c>
      <c r="Y21">
        <f t="shared" si="4"/>
        <v>10</v>
      </c>
      <c r="Z21" t="str">
        <f t="shared" si="2"/>
        <v/>
      </c>
      <c r="AA21" t="str">
        <f t="shared" si="5"/>
        <v>男子個人メドレー 200m予選無差別</v>
      </c>
    </row>
    <row r="22" spans="1:37" x14ac:dyDescent="0.15">
      <c r="A22">
        <v>22</v>
      </c>
      <c r="B22">
        <f>IFERROR(VLOOKUP(A22,Sheet1!B:I,7,0),"")</f>
        <v>2</v>
      </c>
      <c r="C22" t="str">
        <f>IFERROR(VLOOKUP(B22,Sheet6!A:B,2,0),"")</f>
        <v>女子</v>
      </c>
      <c r="D22" t="str">
        <f>IFERROR(VLOOKUP(A22,Sheet1!B:I,4,0),"")</f>
        <v>背泳ぎ</v>
      </c>
      <c r="E22" t="str">
        <f>IFERROR(VLOOKUP(A22,Sheet1!B:I,5,0),"")</f>
        <v xml:space="preserve"> 100m</v>
      </c>
      <c r="F22" t="str">
        <f>IFERROR(VLOOKUP(A22,Sheet1!B:I,8,0),"")</f>
        <v>タイム決勝</v>
      </c>
      <c r="G22">
        <f>IFERROR(VLOOKUP(A22,Sheet1!B:I,6,0),"")</f>
        <v>5</v>
      </c>
      <c r="H22" t="str">
        <f>IFERROR(VLOOKUP(G22,Sheet5!A:B,2,0),"")</f>
        <v>無差別</v>
      </c>
      <c r="I22" t="str">
        <f t="shared" si="0"/>
        <v>女子背泳ぎ 100mタイム決勝無差別</v>
      </c>
      <c r="M22">
        <v>22</v>
      </c>
      <c r="N22">
        <f>Sheet9!D23</f>
        <v>11</v>
      </c>
      <c r="O22">
        <f>Sheet9!E23</f>
        <v>1</v>
      </c>
      <c r="P22" t="str">
        <f>IFERROR(VLOOKUP(O22,Sheet6!A:B,2,0),"")</f>
        <v>男子</v>
      </c>
      <c r="Q22" t="str">
        <f>Sheet9!A23</f>
        <v>バタフライ　　</v>
      </c>
      <c r="R22" t="str">
        <f t="shared" si="1"/>
        <v>バタフライ</v>
      </c>
      <c r="S22" t="str">
        <f>Sheet9!B23</f>
        <v xml:space="preserve">  50m</v>
      </c>
      <c r="T22" t="s">
        <v>183</v>
      </c>
      <c r="U22" t="s">
        <v>184</v>
      </c>
      <c r="V22" t="str">
        <f t="shared" si="3"/>
        <v>男子バタフライ  50m予選無差別</v>
      </c>
      <c r="Y22">
        <f t="shared" si="4"/>
        <v>11</v>
      </c>
      <c r="Z22" t="str">
        <f t="shared" si="2"/>
        <v/>
      </c>
      <c r="AA22" t="str">
        <f t="shared" si="5"/>
        <v>男子バタフライ  50m予選無差別</v>
      </c>
    </row>
    <row r="23" spans="1:37" x14ac:dyDescent="0.15">
      <c r="A23">
        <v>23</v>
      </c>
      <c r="B23">
        <f>IFERROR(VLOOKUP(A23,Sheet1!B:I,7,0),"")</f>
        <v>1</v>
      </c>
      <c r="C23" t="str">
        <f>IFERROR(VLOOKUP(B23,Sheet6!A:B,2,0),"")</f>
        <v>男子</v>
      </c>
      <c r="D23" t="str">
        <f>IFERROR(VLOOKUP(A23,Sheet1!B:I,4,0),"")</f>
        <v>背泳ぎ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5</v>
      </c>
      <c r="H23" t="str">
        <f>IFERROR(VLOOKUP(G23,Sheet5!A:B,2,0),"")</f>
        <v>無差別</v>
      </c>
      <c r="I23" t="str">
        <f t="shared" si="0"/>
        <v>男子背泳ぎ 100mタイム決勝無差別</v>
      </c>
      <c r="M23">
        <v>23</v>
      </c>
      <c r="N23">
        <f>Sheet9!D24</f>
        <v>11</v>
      </c>
      <c r="O23">
        <f>Sheet9!E24</f>
        <v>1</v>
      </c>
      <c r="P23" t="str">
        <f>IFERROR(VLOOKUP(O23,Sheet6!A:B,2,0),"")</f>
        <v>男子</v>
      </c>
      <c r="Q23" t="str">
        <f>Sheet9!A24</f>
        <v>個人メドレー　</v>
      </c>
      <c r="R23" t="str">
        <f t="shared" si="1"/>
        <v>個人メドレー</v>
      </c>
      <c r="S23" t="str">
        <f>Sheet9!B24</f>
        <v xml:space="preserve"> 200m</v>
      </c>
      <c r="T23" t="s">
        <v>183</v>
      </c>
      <c r="U23" t="s">
        <v>184</v>
      </c>
      <c r="V23" t="str">
        <f t="shared" si="3"/>
        <v>男子個人メドレー 200m予選無差別</v>
      </c>
      <c r="Y23">
        <f t="shared" si="4"/>
        <v>11</v>
      </c>
      <c r="Z23" t="str">
        <f t="shared" si="2"/>
        <v/>
      </c>
      <c r="AA23" t="str">
        <f t="shared" si="5"/>
        <v>男子個人メドレー 200m予選無差別</v>
      </c>
    </row>
    <row r="24" spans="1:37" x14ac:dyDescent="0.15">
      <c r="A24">
        <v>24</v>
      </c>
      <c r="B24">
        <f>IFERROR(VLOOKUP(A24,Sheet1!B:I,7,0),"")</f>
        <v>2</v>
      </c>
      <c r="C24" t="str">
        <f>IFERROR(VLOOKUP(B24,Sheet6!A:B,2,0),"")</f>
        <v>女子</v>
      </c>
      <c r="D24" t="str">
        <f>IFERROR(VLOOKUP(A24,Sheet1!B:I,4,0),"")</f>
        <v>平泳ぎ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5</v>
      </c>
      <c r="H24" t="str">
        <f>IFERROR(VLOOKUP(G24,Sheet5!A:B,2,0),"")</f>
        <v>無差別</v>
      </c>
      <c r="I24" t="str">
        <f t="shared" si="0"/>
        <v>女子平泳ぎ 100mタイム決勝無差別</v>
      </c>
      <c r="M24">
        <v>24</v>
      </c>
      <c r="N24">
        <f>Sheet9!D25</f>
        <v>12</v>
      </c>
      <c r="O24">
        <f>Sheet9!E25</f>
        <v>1</v>
      </c>
      <c r="P24" t="str">
        <f>IFERROR(VLOOKUP(O24,Sheet6!A:B,2,0),"")</f>
        <v>男子</v>
      </c>
      <c r="Q24" t="str">
        <f>Sheet9!A25</f>
        <v>自由形　　　　</v>
      </c>
      <c r="R24" t="str">
        <f t="shared" si="1"/>
        <v>自由形</v>
      </c>
      <c r="S24" t="str">
        <f>Sheet9!B25</f>
        <v xml:space="preserve">  50m</v>
      </c>
      <c r="T24" t="s">
        <v>183</v>
      </c>
      <c r="U24" t="s">
        <v>184</v>
      </c>
      <c r="V24" t="str">
        <f t="shared" si="3"/>
        <v>男子自由形  50m予選無差別</v>
      </c>
      <c r="Y24">
        <f t="shared" si="4"/>
        <v>12</v>
      </c>
      <c r="Z24" t="str">
        <f t="shared" si="2"/>
        <v/>
      </c>
      <c r="AA24" t="str">
        <f t="shared" si="5"/>
        <v>男子自由形  50m予選無差別</v>
      </c>
    </row>
    <row r="25" spans="1:37" x14ac:dyDescent="0.15">
      <c r="A25">
        <v>25</v>
      </c>
      <c r="B25">
        <f>IFERROR(VLOOKUP(A25,Sheet1!B:I,7,0),"")</f>
        <v>1</v>
      </c>
      <c r="C25" t="str">
        <f>IFERROR(VLOOKUP(B25,Sheet6!A:B,2,0),"")</f>
        <v>男子</v>
      </c>
      <c r="D25" t="str">
        <f>IFERROR(VLOOKUP(A25,Sheet1!B:I,4,0),"")</f>
        <v>平泳ぎ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5</v>
      </c>
      <c r="H25" t="str">
        <f>IFERROR(VLOOKUP(G25,Sheet5!A:B,2,0),"")</f>
        <v>無差別</v>
      </c>
      <c r="I25" t="str">
        <f t="shared" si="0"/>
        <v>男子平泳ぎ 100mタイム決勝無差別</v>
      </c>
      <c r="M25">
        <v>25</v>
      </c>
      <c r="N25">
        <f>Sheet9!D26</f>
        <v>12</v>
      </c>
      <c r="O25">
        <f>Sheet9!E26</f>
        <v>1</v>
      </c>
      <c r="P25" t="str">
        <f>IFERROR(VLOOKUP(O25,Sheet6!A:B,2,0),"")</f>
        <v>男子</v>
      </c>
      <c r="Q25" t="str">
        <f>Sheet9!A26</f>
        <v>背泳ぎ　　　　</v>
      </c>
      <c r="R25" t="str">
        <f t="shared" si="1"/>
        <v>背泳ぎ</v>
      </c>
      <c r="S25" t="str">
        <f>Sheet9!B26</f>
        <v xml:space="preserve">  50m</v>
      </c>
      <c r="T25" t="s">
        <v>183</v>
      </c>
      <c r="U25" t="s">
        <v>184</v>
      </c>
      <c r="V25" t="str">
        <f t="shared" si="3"/>
        <v>男子背泳ぎ  50m予選無差別</v>
      </c>
      <c r="Y25">
        <f t="shared" si="4"/>
        <v>12</v>
      </c>
      <c r="Z25" t="str">
        <f t="shared" si="2"/>
        <v/>
      </c>
      <c r="AA25" t="str">
        <f t="shared" si="5"/>
        <v>男子背泳ぎ  50m予選無差別</v>
      </c>
    </row>
    <row r="26" spans="1:37" x14ac:dyDescent="0.15">
      <c r="A26">
        <v>26</v>
      </c>
      <c r="B26">
        <f>IFERROR(VLOOKUP(A26,Sheet1!B:I,7,0),"")</f>
        <v>2</v>
      </c>
      <c r="C26" t="str">
        <f>IFERROR(VLOOKUP(B26,Sheet6!A:B,2,0),"")</f>
        <v>女子</v>
      </c>
      <c r="D26" t="str">
        <f>IFERROR(VLOOKUP(A26,Sheet1!B:I,4,0),"")</f>
        <v>バタフライ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5</v>
      </c>
      <c r="H26" t="str">
        <f>IFERROR(VLOOKUP(G26,Sheet5!A:B,2,0),"")</f>
        <v>無差別</v>
      </c>
      <c r="I26" t="str">
        <f t="shared" si="0"/>
        <v>女子バタフライ 100mタイム決勝無差別</v>
      </c>
      <c r="M26">
        <v>26</v>
      </c>
      <c r="N26">
        <f>Sheet9!D27</f>
        <v>20</v>
      </c>
      <c r="O26">
        <f>Sheet9!E27</f>
        <v>2</v>
      </c>
      <c r="P26" t="str">
        <f>IFERROR(VLOOKUP(O26,Sheet6!A:B,2,0),"")</f>
        <v>女子</v>
      </c>
      <c r="Q26" t="str">
        <f>Sheet9!A27</f>
        <v>自由形　　　　</v>
      </c>
      <c r="R26" t="str">
        <f t="shared" si="1"/>
        <v>自由形</v>
      </c>
      <c r="S26" t="str">
        <f>Sheet9!B27</f>
        <v xml:space="preserve">  50m</v>
      </c>
      <c r="T26" t="s">
        <v>183</v>
      </c>
      <c r="U26" t="s">
        <v>184</v>
      </c>
      <c r="V26" t="str">
        <f t="shared" si="3"/>
        <v>女子自由形  50m予選無差別</v>
      </c>
      <c r="Y26">
        <f t="shared" si="4"/>
        <v>20</v>
      </c>
      <c r="Z26" t="str">
        <f t="shared" si="2"/>
        <v/>
      </c>
      <c r="AA26" t="str">
        <f t="shared" si="5"/>
        <v>女子自由形  50m予選無差別</v>
      </c>
    </row>
    <row r="27" spans="1:37" x14ac:dyDescent="0.15">
      <c r="A27">
        <v>27</v>
      </c>
      <c r="B27">
        <f>IFERROR(VLOOKUP(A27,Sheet1!B:I,7,0),"")</f>
        <v>1</v>
      </c>
      <c r="C27" t="str">
        <f>IFERROR(VLOOKUP(B27,Sheet6!A:B,2,0),"")</f>
        <v>男子</v>
      </c>
      <c r="D27" t="str">
        <f>IFERROR(VLOOKUP(A27,Sheet1!B:I,4,0),"")</f>
        <v>バタフライ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5</v>
      </c>
      <c r="H27" t="str">
        <f>IFERROR(VLOOKUP(G27,Sheet5!A:B,2,0),"")</f>
        <v>無差別</v>
      </c>
      <c r="I27" t="str">
        <f t="shared" si="0"/>
        <v>男子バタフライ 100mタイム決勝無差別</v>
      </c>
      <c r="M27">
        <v>27</v>
      </c>
      <c r="N27">
        <f>Sheet9!D28</f>
        <v>20</v>
      </c>
      <c r="O27">
        <f>Sheet9!E28</f>
        <v>2</v>
      </c>
      <c r="P27" t="str">
        <f>IFERROR(VLOOKUP(O27,Sheet6!A:B,2,0),"")</f>
        <v>女子</v>
      </c>
      <c r="Q27" t="str">
        <f>Sheet9!A28</f>
        <v>自由形　　　　</v>
      </c>
      <c r="R27" t="str">
        <f t="shared" si="1"/>
        <v>自由形</v>
      </c>
      <c r="S27" t="str">
        <f>Sheet9!B28</f>
        <v xml:space="preserve"> 100m</v>
      </c>
      <c r="T27" t="s">
        <v>183</v>
      </c>
      <c r="U27" t="s">
        <v>184</v>
      </c>
      <c r="V27" t="str">
        <f t="shared" si="3"/>
        <v>女子自由形 100m予選無差別</v>
      </c>
      <c r="Y27">
        <f t="shared" si="4"/>
        <v>20</v>
      </c>
      <c r="Z27" t="str">
        <f t="shared" si="2"/>
        <v/>
      </c>
      <c r="AA27" t="str">
        <f t="shared" si="5"/>
        <v>女子自由形 100m予選無差別</v>
      </c>
    </row>
    <row r="28" spans="1:37" x14ac:dyDescent="0.15">
      <c r="A28">
        <v>28</v>
      </c>
      <c r="B28">
        <f>IFERROR(VLOOKUP(A28,Sheet1!B:I,7,0),"")</f>
        <v>2</v>
      </c>
      <c r="C28" t="str">
        <f>IFERROR(VLOOKUP(B28,Sheet6!A:B,2,0),"")</f>
        <v>女子</v>
      </c>
      <c r="D28" t="str">
        <f>IFERROR(VLOOKUP(A28,Sheet1!B:I,4,0),"")</f>
        <v>自由形</v>
      </c>
      <c r="E28" t="str">
        <f>IFERROR(VLOOKUP(A28,Sheet1!B:I,5,0),"")</f>
        <v xml:space="preserve"> 400m</v>
      </c>
      <c r="F28" t="str">
        <f>IFERROR(VLOOKUP(A28,Sheet1!B:I,8,0),"")</f>
        <v>タイム決勝</v>
      </c>
      <c r="G28">
        <f>IFERROR(VLOOKUP(A28,Sheet1!B:I,6,0),"")</f>
        <v>5</v>
      </c>
      <c r="H28" t="str">
        <f>IFERROR(VLOOKUP(G28,Sheet5!A:B,2,0),"")</f>
        <v>無差別</v>
      </c>
      <c r="I28" t="str">
        <f t="shared" si="0"/>
        <v>女子自由形 400mタイム決勝無差別</v>
      </c>
      <c r="M28">
        <v>28</v>
      </c>
      <c r="N28">
        <f>Sheet9!D29</f>
        <v>21</v>
      </c>
      <c r="O28">
        <f>Sheet9!E29</f>
        <v>2</v>
      </c>
      <c r="P28" t="str">
        <f>IFERROR(VLOOKUP(O28,Sheet6!A:B,2,0),"")</f>
        <v>女子</v>
      </c>
      <c r="Q28" t="str">
        <f>Sheet9!A29</f>
        <v>自由形　　　　</v>
      </c>
      <c r="R28" t="str">
        <f t="shared" si="1"/>
        <v>自由形</v>
      </c>
      <c r="S28" t="str">
        <f>Sheet9!B29</f>
        <v xml:space="preserve">  50m</v>
      </c>
      <c r="T28" t="s">
        <v>183</v>
      </c>
      <c r="U28" t="s">
        <v>184</v>
      </c>
      <c r="V28" t="str">
        <f t="shared" si="3"/>
        <v>女子自由形  50m予選無差別</v>
      </c>
      <c r="Y28">
        <f t="shared" si="4"/>
        <v>21</v>
      </c>
      <c r="Z28" t="str">
        <f t="shared" si="2"/>
        <v/>
      </c>
      <c r="AA28" t="str">
        <f t="shared" si="5"/>
        <v>女子自由形  50m予選無差別</v>
      </c>
    </row>
    <row r="29" spans="1:37" x14ac:dyDescent="0.15">
      <c r="A29">
        <v>29</v>
      </c>
      <c r="B29">
        <f>IFERROR(VLOOKUP(A29,Sheet1!B:I,7,0),"")</f>
        <v>1</v>
      </c>
      <c r="C29" t="str">
        <f>IFERROR(VLOOKUP(B29,Sheet6!A:B,2,0),"")</f>
        <v>男子</v>
      </c>
      <c r="D29" t="str">
        <f>IFERROR(VLOOKUP(A29,Sheet1!B:I,4,0),"")</f>
        <v>自由形</v>
      </c>
      <c r="E29" t="str">
        <f>IFERROR(VLOOKUP(A29,Sheet1!B:I,5,0),"")</f>
        <v xml:space="preserve"> 400m</v>
      </c>
      <c r="F29" t="str">
        <f>IFERROR(VLOOKUP(A29,Sheet1!B:I,8,0),"")</f>
        <v>タイム決勝</v>
      </c>
      <c r="G29">
        <f>IFERROR(VLOOKUP(A29,Sheet1!B:I,6,0),"")</f>
        <v>5</v>
      </c>
      <c r="H29" t="str">
        <f>IFERROR(VLOOKUP(G29,Sheet5!A:B,2,0),"")</f>
        <v>無差別</v>
      </c>
      <c r="I29" t="str">
        <f t="shared" si="0"/>
        <v>男子自由形 400mタイム決勝無差別</v>
      </c>
      <c r="M29">
        <v>29</v>
      </c>
      <c r="N29">
        <f>Sheet9!D30</f>
        <v>21</v>
      </c>
      <c r="O29">
        <f>Sheet9!E30</f>
        <v>2</v>
      </c>
      <c r="P29" t="str">
        <f>IFERROR(VLOOKUP(O29,Sheet6!A:B,2,0),"")</f>
        <v>女子</v>
      </c>
      <c r="Q29" t="str">
        <f>Sheet9!A30</f>
        <v>バタフライ　　</v>
      </c>
      <c r="R29" t="str">
        <f t="shared" si="1"/>
        <v>バタフライ</v>
      </c>
      <c r="S29" t="str">
        <f>Sheet9!B30</f>
        <v xml:space="preserve"> 100m</v>
      </c>
      <c r="T29" t="s">
        <v>183</v>
      </c>
      <c r="U29" t="s">
        <v>184</v>
      </c>
      <c r="V29" t="str">
        <f t="shared" si="3"/>
        <v>女子バタフライ 100m予選無差別</v>
      </c>
      <c r="Y29">
        <f t="shared" si="4"/>
        <v>21</v>
      </c>
      <c r="Z29" t="str">
        <f t="shared" si="2"/>
        <v/>
      </c>
      <c r="AA29" t="str">
        <f t="shared" si="5"/>
        <v>女子バタフライ 100m予選無差別</v>
      </c>
    </row>
    <row r="30" spans="1:37" x14ac:dyDescent="0.15">
      <c r="A30">
        <v>30</v>
      </c>
      <c r="B30" t="str">
        <f>IFERROR(VLOOKUP(A30,Sheet1!B:I,7,0),"")</f>
        <v/>
      </c>
      <c r="C30" t="str">
        <f>IFERROR(VLOOKUP(B30,Sheet6!A:B,2,0),"")</f>
        <v/>
      </c>
      <c r="D30" t="str">
        <f>IFERROR(VLOOKUP(A30,Sheet1!B:I,4,0),"")</f>
        <v/>
      </c>
      <c r="E30" t="str">
        <f>IFERROR(VLOOKUP(A30,Sheet1!B:I,5,0),"")</f>
        <v/>
      </c>
      <c r="F30" t="str">
        <f>IFERROR(VLOOKUP(A30,Sheet1!B:I,8,0),"")</f>
        <v/>
      </c>
      <c r="G30" t="str">
        <f>IFERROR(VLOOKUP(A30,Sheet1!B:I,6,0),"")</f>
        <v/>
      </c>
      <c r="H30" t="str">
        <f>IFERROR(VLOOKUP(G30,Sheet5!A:B,2,0),"")</f>
        <v/>
      </c>
      <c r="I30" t="str">
        <f t="shared" si="0"/>
        <v/>
      </c>
      <c r="M30">
        <v>30</v>
      </c>
      <c r="N30">
        <f>Sheet9!D31</f>
        <v>22</v>
      </c>
      <c r="O30">
        <f>Sheet9!E31</f>
        <v>2</v>
      </c>
      <c r="P30" t="str">
        <f>IFERROR(VLOOKUP(O30,Sheet6!A:B,2,0),"")</f>
        <v>女子</v>
      </c>
      <c r="Q30" t="str">
        <f>Sheet9!A31</f>
        <v>自由形　　　　</v>
      </c>
      <c r="R30" t="str">
        <f t="shared" si="1"/>
        <v>自由形</v>
      </c>
      <c r="S30" t="str">
        <f>Sheet9!B31</f>
        <v xml:space="preserve">  50m</v>
      </c>
      <c r="T30" t="s">
        <v>183</v>
      </c>
      <c r="U30" t="s">
        <v>184</v>
      </c>
      <c r="V30" t="str">
        <f t="shared" si="3"/>
        <v>女子自由形  50m予選無差別</v>
      </c>
      <c r="Y30">
        <f t="shared" si="4"/>
        <v>22</v>
      </c>
      <c r="Z30" t="str">
        <f t="shared" si="2"/>
        <v/>
      </c>
      <c r="AA30" t="str">
        <f t="shared" si="5"/>
        <v>女子自由形  50m予選無差別</v>
      </c>
    </row>
    <row r="31" spans="1:37" x14ac:dyDescent="0.15">
      <c r="A31">
        <v>31</v>
      </c>
      <c r="B31" t="str">
        <f>IFERROR(VLOOKUP(A31,Sheet1!B:I,7,0),"")</f>
        <v/>
      </c>
      <c r="C31" t="str">
        <f>IFERROR(VLOOKUP(B31,Sheet6!A:B,2,0),"")</f>
        <v/>
      </c>
      <c r="D31" t="str">
        <f>IFERROR(VLOOKUP(A31,Sheet1!B:I,4,0),"")</f>
        <v/>
      </c>
      <c r="E31" t="str">
        <f>IFERROR(VLOOKUP(A31,Sheet1!B:I,5,0),"")</f>
        <v/>
      </c>
      <c r="F31" t="str">
        <f>IFERROR(VLOOKUP(A31,Sheet1!B:I,8,0),"")</f>
        <v/>
      </c>
      <c r="G31" t="str">
        <f>IFERROR(VLOOKUP(A31,Sheet1!B:I,6,0),"")</f>
        <v/>
      </c>
      <c r="H31" t="str">
        <f>IFERROR(VLOOKUP(G31,Sheet5!A:B,2,0),"")</f>
        <v/>
      </c>
      <c r="I31" t="str">
        <f t="shared" si="0"/>
        <v/>
      </c>
      <c r="M31">
        <v>31</v>
      </c>
      <c r="N31">
        <f>Sheet9!D32</f>
        <v>22</v>
      </c>
      <c r="O31">
        <f>Sheet9!E32</f>
        <v>2</v>
      </c>
      <c r="P31" t="str">
        <f>IFERROR(VLOOKUP(O31,Sheet6!A:B,2,0),"")</f>
        <v>女子</v>
      </c>
      <c r="Q31" t="str">
        <f>Sheet9!A32</f>
        <v>背泳ぎ　　　　</v>
      </c>
      <c r="R31" t="str">
        <f t="shared" si="1"/>
        <v>背泳ぎ</v>
      </c>
      <c r="S31" t="str">
        <f>Sheet9!B32</f>
        <v xml:space="preserve"> 100m</v>
      </c>
      <c r="T31" t="s">
        <v>183</v>
      </c>
      <c r="U31" t="s">
        <v>184</v>
      </c>
      <c r="V31" t="str">
        <f t="shared" si="3"/>
        <v>女子背泳ぎ 100m予選無差別</v>
      </c>
      <c r="Y31">
        <f t="shared" si="4"/>
        <v>22</v>
      </c>
      <c r="Z31" t="str">
        <f t="shared" si="2"/>
        <v/>
      </c>
      <c r="AA31" t="str">
        <f t="shared" si="5"/>
        <v>女子背泳ぎ 100m予選無差別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23</v>
      </c>
      <c r="O32">
        <f>Sheet9!E33</f>
        <v>2</v>
      </c>
      <c r="P32" t="str">
        <f>IFERROR(VLOOKUP(O32,Sheet6!A:B,2,0),"")</f>
        <v>女子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 50m</v>
      </c>
      <c r="T32" t="s">
        <v>183</v>
      </c>
      <c r="U32" t="s">
        <v>184</v>
      </c>
      <c r="V32" t="str">
        <f t="shared" si="3"/>
        <v>女子自由形  50m予選無差別</v>
      </c>
      <c r="Y32">
        <f t="shared" si="4"/>
        <v>23</v>
      </c>
      <c r="Z32" t="str">
        <f t="shared" si="2"/>
        <v/>
      </c>
      <c r="AA32" t="str">
        <f t="shared" si="5"/>
        <v>女子自由形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23</v>
      </c>
      <c r="O33">
        <f>Sheet9!E34</f>
        <v>2</v>
      </c>
      <c r="P33" t="str">
        <f>IFERROR(VLOOKUP(O33,Sheet6!A:B,2,0),"")</f>
        <v>女子</v>
      </c>
      <c r="Q33" t="str">
        <f>Sheet9!A34</f>
        <v>個人メドレー　</v>
      </c>
      <c r="R33" t="str">
        <f t="shared" ref="R33:R64" si="7">IFERROR(VLOOKUP(Q33,AG:AH,2,0),"")</f>
        <v>個人メドレー</v>
      </c>
      <c r="S33" t="str">
        <f>Sheet9!B34</f>
        <v xml:space="preserve"> 200m</v>
      </c>
      <c r="T33" t="s">
        <v>183</v>
      </c>
      <c r="U33" t="s">
        <v>184</v>
      </c>
      <c r="V33" t="str">
        <f t="shared" si="3"/>
        <v>女子個人メドレー 200m予選無差別</v>
      </c>
      <c r="Y33">
        <f t="shared" si="4"/>
        <v>23</v>
      </c>
      <c r="Z33" t="str">
        <f t="shared" si="2"/>
        <v/>
      </c>
      <c r="AA33" t="str">
        <f t="shared" si="5"/>
        <v>女子個人メドレー 200m予選無差別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24</v>
      </c>
      <c r="O34">
        <f>Sheet9!E35</f>
        <v>2</v>
      </c>
      <c r="P34" t="str">
        <f>IFERROR(VLOOKUP(O34,Sheet6!A:B,2,0),"")</f>
        <v>女子</v>
      </c>
      <c r="Q34" t="str">
        <f>Sheet9!A35</f>
        <v>自由形　　　　</v>
      </c>
      <c r="R34" t="str">
        <f t="shared" si="7"/>
        <v>自由形</v>
      </c>
      <c r="S34" t="str">
        <f>Sheet9!B35</f>
        <v xml:space="preserve">  50m</v>
      </c>
      <c r="T34" t="s">
        <v>183</v>
      </c>
      <c r="U34" t="s">
        <v>184</v>
      </c>
      <c r="V34" t="str">
        <f t="shared" si="3"/>
        <v>女子自由形  50m予選無差別</v>
      </c>
      <c r="Y34">
        <f t="shared" si="4"/>
        <v>24</v>
      </c>
      <c r="Z34" t="str">
        <f t="shared" si="2"/>
        <v/>
      </c>
      <c r="AA34" t="str">
        <f t="shared" si="5"/>
        <v>女子自由形  50m予選無差別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24</v>
      </c>
      <c r="O35">
        <f>Sheet9!E36</f>
        <v>2</v>
      </c>
      <c r="P35" t="str">
        <f>IFERROR(VLOOKUP(O35,Sheet6!A:B,2,0),"")</f>
        <v>女子</v>
      </c>
      <c r="Q35" t="str">
        <f>Sheet9!A36</f>
        <v>背泳ぎ　　　　</v>
      </c>
      <c r="R35" t="str">
        <f t="shared" si="7"/>
        <v>背泳ぎ</v>
      </c>
      <c r="S35" t="str">
        <f>Sheet9!B36</f>
        <v xml:space="preserve"> 100m</v>
      </c>
      <c r="T35" t="s">
        <v>183</v>
      </c>
      <c r="U35" t="s">
        <v>184</v>
      </c>
      <c r="V35" t="str">
        <f t="shared" si="3"/>
        <v>女子背泳ぎ 100m予選無差別</v>
      </c>
      <c r="Y35">
        <f t="shared" si="4"/>
        <v>24</v>
      </c>
      <c r="Z35" t="str">
        <f t="shared" si="2"/>
        <v/>
      </c>
      <c r="AA35" t="str">
        <f t="shared" si="5"/>
        <v>女子背泳ぎ 100m予選無差別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26</v>
      </c>
      <c r="O36">
        <f>Sheet9!E37</f>
        <v>2</v>
      </c>
      <c r="P36" t="str">
        <f>IFERROR(VLOOKUP(O36,Sheet6!A:B,2,0),"")</f>
        <v>女子</v>
      </c>
      <c r="Q36" t="str">
        <f>Sheet9!A37</f>
        <v>背泳ぎ　　　　</v>
      </c>
      <c r="R36" t="str">
        <f t="shared" si="7"/>
        <v>背泳ぎ</v>
      </c>
      <c r="S36" t="str">
        <f>Sheet9!B37</f>
        <v xml:space="preserve">  50m</v>
      </c>
      <c r="T36" t="s">
        <v>183</v>
      </c>
      <c r="U36" t="s">
        <v>184</v>
      </c>
      <c r="V36" t="str">
        <f t="shared" si="3"/>
        <v>女子背泳ぎ  50m予選無差別</v>
      </c>
      <c r="Y36">
        <f t="shared" si="4"/>
        <v>26</v>
      </c>
      <c r="Z36" t="str">
        <f t="shared" si="2"/>
        <v/>
      </c>
      <c r="AA36" t="str">
        <f t="shared" si="5"/>
        <v>女子背泳ぎ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26</v>
      </c>
      <c r="O37">
        <f>Sheet9!E38</f>
        <v>2</v>
      </c>
      <c r="P37" t="str">
        <f>IFERROR(VLOOKUP(O37,Sheet6!A:B,2,0),"")</f>
        <v>女子</v>
      </c>
      <c r="Q37" t="str">
        <f>Sheet9!A38</f>
        <v>背泳ぎ　　　　</v>
      </c>
      <c r="R37" t="str">
        <f t="shared" si="7"/>
        <v>背泳ぎ</v>
      </c>
      <c r="S37" t="str">
        <f>Sheet9!B38</f>
        <v xml:space="preserve"> 100m</v>
      </c>
      <c r="T37" t="s">
        <v>183</v>
      </c>
      <c r="U37" t="s">
        <v>184</v>
      </c>
      <c r="V37" t="str">
        <f t="shared" si="3"/>
        <v>女子背泳ぎ 100m予選無差別</v>
      </c>
      <c r="Y37">
        <f t="shared" si="4"/>
        <v>26</v>
      </c>
      <c r="Z37" t="str">
        <f t="shared" si="2"/>
        <v/>
      </c>
      <c r="AA37" t="str">
        <f t="shared" si="5"/>
        <v>女子背泳ぎ 100m予選無差別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27</v>
      </c>
      <c r="O38">
        <f>Sheet9!E39</f>
        <v>2</v>
      </c>
      <c r="P38" t="str">
        <f>IFERROR(VLOOKUP(O38,Sheet6!A:B,2,0),"")</f>
        <v>女子</v>
      </c>
      <c r="Q38" t="str">
        <f>Sheet9!A39</f>
        <v>背泳ぎ　　　　</v>
      </c>
      <c r="R38" t="str">
        <f t="shared" si="7"/>
        <v>背泳ぎ</v>
      </c>
      <c r="S38" t="str">
        <f>Sheet9!B39</f>
        <v xml:space="preserve">  50m</v>
      </c>
      <c r="T38" t="s">
        <v>183</v>
      </c>
      <c r="U38" t="s">
        <v>184</v>
      </c>
      <c r="V38" t="str">
        <f t="shared" si="3"/>
        <v>女子背泳ぎ  50m予選無差別</v>
      </c>
      <c r="Y38">
        <f t="shared" si="4"/>
        <v>27</v>
      </c>
      <c r="Z38" t="str">
        <f t="shared" si="2"/>
        <v/>
      </c>
      <c r="AA38" t="str">
        <f t="shared" si="5"/>
        <v>女子背泳ぎ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27</v>
      </c>
      <c r="O39">
        <f>Sheet9!E40</f>
        <v>2</v>
      </c>
      <c r="P39" t="str">
        <f>IFERROR(VLOOKUP(O39,Sheet6!A:B,2,0),"")</f>
        <v>女子</v>
      </c>
      <c r="Q39" t="str">
        <f>Sheet9!A40</f>
        <v>背泳ぎ　　　　</v>
      </c>
      <c r="R39" t="str">
        <f t="shared" si="7"/>
        <v>背泳ぎ</v>
      </c>
      <c r="S39" t="str">
        <f>Sheet9!B40</f>
        <v xml:space="preserve"> 100m</v>
      </c>
      <c r="T39" t="s">
        <v>183</v>
      </c>
      <c r="U39" t="s">
        <v>184</v>
      </c>
      <c r="V39" t="str">
        <f t="shared" si="3"/>
        <v>女子背泳ぎ 100m予選無差別</v>
      </c>
      <c r="Y39">
        <f t="shared" si="4"/>
        <v>27</v>
      </c>
      <c r="Z39" t="str">
        <f t="shared" si="2"/>
        <v/>
      </c>
      <c r="AA39" t="str">
        <f t="shared" si="5"/>
        <v>女子背泳ぎ 100m予選無差別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28</v>
      </c>
      <c r="O40">
        <f>Sheet9!E41</f>
        <v>2</v>
      </c>
      <c r="P40" t="str">
        <f>IFERROR(VLOOKUP(O40,Sheet6!A:B,2,0),"")</f>
        <v>女子</v>
      </c>
      <c r="Q40" t="str">
        <f>Sheet9!A41</f>
        <v>バタフライ　　</v>
      </c>
      <c r="R40" t="str">
        <f t="shared" si="7"/>
        <v>バタフライ</v>
      </c>
      <c r="S40" t="str">
        <f>Sheet9!B41</f>
        <v xml:space="preserve">  50m</v>
      </c>
      <c r="T40" t="s">
        <v>183</v>
      </c>
      <c r="U40" t="s">
        <v>184</v>
      </c>
      <c r="V40" t="str">
        <f t="shared" si="3"/>
        <v>女子バタフライ  50m予選無差別</v>
      </c>
      <c r="Y40">
        <f t="shared" si="4"/>
        <v>28</v>
      </c>
      <c r="Z40" t="str">
        <f t="shared" si="2"/>
        <v/>
      </c>
      <c r="AA40" t="str">
        <f t="shared" si="5"/>
        <v>女子バタフライ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28</v>
      </c>
      <c r="O41">
        <f>Sheet9!E42</f>
        <v>2</v>
      </c>
      <c r="P41" t="str">
        <f>IFERROR(VLOOKUP(O41,Sheet6!A:B,2,0),"")</f>
        <v>女子</v>
      </c>
      <c r="Q41" t="str">
        <f>Sheet9!A42</f>
        <v>バタフライ　　</v>
      </c>
      <c r="R41" t="str">
        <f t="shared" si="7"/>
        <v>バタフライ</v>
      </c>
      <c r="S41" t="str">
        <f>Sheet9!B42</f>
        <v xml:space="preserve"> 100m</v>
      </c>
      <c r="T41" t="s">
        <v>183</v>
      </c>
      <c r="U41" t="s">
        <v>184</v>
      </c>
      <c r="V41" t="str">
        <f t="shared" si="3"/>
        <v>女子バタフライ 100m予選無差別</v>
      </c>
      <c r="Y41">
        <f t="shared" si="4"/>
        <v>28</v>
      </c>
      <c r="Z41" t="str">
        <f t="shared" si="2"/>
        <v/>
      </c>
      <c r="AA41" t="str">
        <f t="shared" si="5"/>
        <v>女子バタフライ 100m予選無差別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36</v>
      </c>
      <c r="O42">
        <f>Sheet9!E43</f>
        <v>1</v>
      </c>
      <c r="P42" t="str">
        <f>IFERROR(VLOOKUP(O42,Sheet6!A:B,2,0),"")</f>
        <v>男子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 50m</v>
      </c>
      <c r="T42" t="s">
        <v>183</v>
      </c>
      <c r="U42" t="s">
        <v>184</v>
      </c>
      <c r="V42" t="str">
        <f t="shared" si="3"/>
        <v>男子自由形  50m予選無差別</v>
      </c>
      <c r="Y42">
        <f t="shared" si="4"/>
        <v>36</v>
      </c>
      <c r="Z42" t="str">
        <f t="shared" si="2"/>
        <v/>
      </c>
      <c r="AA42" t="str">
        <f t="shared" si="5"/>
        <v>男子自由形  50m予選無差別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36</v>
      </c>
      <c r="O43">
        <f>Sheet9!E44</f>
        <v>1</v>
      </c>
      <c r="P43" t="str">
        <f>IFERROR(VLOOKUP(O43,Sheet6!A:B,2,0),"")</f>
        <v>男子</v>
      </c>
      <c r="Q43" t="str">
        <f>Sheet9!A44</f>
        <v>自由形　　　　</v>
      </c>
      <c r="R43" t="str">
        <f t="shared" si="7"/>
        <v>自由形</v>
      </c>
      <c r="S43" t="str">
        <f>Sheet9!B44</f>
        <v xml:space="preserve"> 100m</v>
      </c>
      <c r="T43" t="s">
        <v>183</v>
      </c>
      <c r="U43" t="s">
        <v>184</v>
      </c>
      <c r="V43" t="str">
        <f t="shared" si="3"/>
        <v>男子自由形 100m予選無差別</v>
      </c>
      <c r="Y43">
        <f t="shared" si="4"/>
        <v>36</v>
      </c>
      <c r="Z43" t="str">
        <f t="shared" si="2"/>
        <v/>
      </c>
      <c r="AA43" t="str">
        <f t="shared" si="5"/>
        <v>男子自由形 100m予選無差別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36</v>
      </c>
      <c r="O44">
        <f>Sheet9!E45</f>
        <v>1</v>
      </c>
      <c r="P44" t="str">
        <f>IFERROR(VLOOKUP(O44,Sheet6!A:B,2,0),"")</f>
        <v>男子</v>
      </c>
      <c r="Q44" t="str">
        <f>Sheet9!A45</f>
        <v>バタフライ　　</v>
      </c>
      <c r="R44" t="str">
        <f t="shared" si="7"/>
        <v>バタフライ</v>
      </c>
      <c r="S44" t="str">
        <f>Sheet9!B45</f>
        <v xml:space="preserve">  50m</v>
      </c>
      <c r="T44" t="s">
        <v>183</v>
      </c>
      <c r="U44" t="s">
        <v>184</v>
      </c>
      <c r="V44" t="str">
        <f t="shared" si="3"/>
        <v>男子バタフライ  50m予選無差別</v>
      </c>
      <c r="Y44">
        <f t="shared" si="4"/>
        <v>36</v>
      </c>
      <c r="Z44" t="str">
        <f t="shared" si="2"/>
        <v/>
      </c>
      <c r="AA44" t="str">
        <f t="shared" si="5"/>
        <v>男子バタフライ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37</v>
      </c>
      <c r="O45">
        <f>Sheet9!E46</f>
        <v>1</v>
      </c>
      <c r="P45" t="str">
        <f>IFERROR(VLOOKUP(O45,Sheet6!A:B,2,0),"")</f>
        <v>男子</v>
      </c>
      <c r="Q45" t="str">
        <f>Sheet9!A46</f>
        <v>自由形　　　　</v>
      </c>
      <c r="R45" t="str">
        <f t="shared" si="7"/>
        <v>自由形</v>
      </c>
      <c r="S45" t="str">
        <f>Sheet9!B46</f>
        <v xml:space="preserve">  50m</v>
      </c>
      <c r="T45" t="s">
        <v>183</v>
      </c>
      <c r="U45" t="s">
        <v>184</v>
      </c>
      <c r="V45" t="str">
        <f t="shared" si="3"/>
        <v>男子自由形  50m予選無差別</v>
      </c>
      <c r="Y45">
        <f t="shared" si="4"/>
        <v>37</v>
      </c>
      <c r="Z45" t="str">
        <f t="shared" si="2"/>
        <v/>
      </c>
      <c r="AA45" t="str">
        <f t="shared" si="5"/>
        <v>男子自由形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37</v>
      </c>
      <c r="O46">
        <f>Sheet9!E47</f>
        <v>1</v>
      </c>
      <c r="P46" t="str">
        <f>IFERROR(VLOOKUP(O46,Sheet6!A:B,2,0),"")</f>
        <v>男子</v>
      </c>
      <c r="Q46" t="str">
        <f>Sheet9!A47</f>
        <v>平泳ぎ　　　　</v>
      </c>
      <c r="R46" t="str">
        <f t="shared" si="7"/>
        <v>平泳ぎ</v>
      </c>
      <c r="S46" t="str">
        <f>Sheet9!B47</f>
        <v xml:space="preserve"> 200m</v>
      </c>
      <c r="T46" t="s">
        <v>183</v>
      </c>
      <c r="U46" t="s">
        <v>184</v>
      </c>
      <c r="V46" t="str">
        <f t="shared" si="3"/>
        <v>男子平泳ぎ 200m予選無差別</v>
      </c>
      <c r="Y46">
        <f t="shared" si="4"/>
        <v>37</v>
      </c>
      <c r="Z46" t="str">
        <f t="shared" si="2"/>
        <v/>
      </c>
      <c r="AA46" t="str">
        <f t="shared" si="5"/>
        <v>男子平泳ぎ 200m予選無差別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37</v>
      </c>
      <c r="O47">
        <f>Sheet9!E48</f>
        <v>1</v>
      </c>
      <c r="P47" t="str">
        <f>IFERROR(VLOOKUP(O47,Sheet6!A:B,2,0),"")</f>
        <v>男子</v>
      </c>
      <c r="Q47" t="str">
        <f>Sheet9!A48</f>
        <v>個人メドレー　</v>
      </c>
      <c r="R47" t="str">
        <f t="shared" si="7"/>
        <v>個人メドレー</v>
      </c>
      <c r="S47" t="str">
        <f>Sheet9!B48</f>
        <v xml:space="preserve"> 200m</v>
      </c>
      <c r="T47" t="s">
        <v>183</v>
      </c>
      <c r="U47" t="s">
        <v>184</v>
      </c>
      <c r="V47" t="str">
        <f t="shared" si="3"/>
        <v>男子個人メドレー 200m予選無差別</v>
      </c>
      <c r="Y47">
        <f t="shared" si="4"/>
        <v>37</v>
      </c>
      <c r="Z47" t="str">
        <f t="shared" si="2"/>
        <v/>
      </c>
      <c r="AA47" t="str">
        <f t="shared" si="5"/>
        <v>男子個人メドレー 200m予選無差別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38</v>
      </c>
      <c r="O48">
        <f>Sheet9!E49</f>
        <v>1</v>
      </c>
      <c r="P48" t="str">
        <f>IFERROR(VLOOKUP(O48,Sheet6!A:B,2,0),"")</f>
        <v>男子</v>
      </c>
      <c r="Q48" t="str">
        <f>Sheet9!A49</f>
        <v>自由形　　　　</v>
      </c>
      <c r="R48" t="str">
        <f t="shared" si="7"/>
        <v>自由形</v>
      </c>
      <c r="S48" t="str">
        <f>Sheet9!B49</f>
        <v xml:space="preserve">  50m</v>
      </c>
      <c r="T48" t="s">
        <v>183</v>
      </c>
      <c r="U48" t="s">
        <v>184</v>
      </c>
      <c r="V48" t="str">
        <f t="shared" si="3"/>
        <v>男子自由形  50m予選無差別</v>
      </c>
      <c r="Y48">
        <f t="shared" si="4"/>
        <v>38</v>
      </c>
      <c r="Z48" t="str">
        <f t="shared" si="2"/>
        <v/>
      </c>
      <c r="AA48" t="str">
        <f t="shared" si="5"/>
        <v>男子自由形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38</v>
      </c>
      <c r="O49">
        <f>Sheet9!E50</f>
        <v>1</v>
      </c>
      <c r="P49" t="str">
        <f>IFERROR(VLOOKUP(O49,Sheet6!A:B,2,0),"")</f>
        <v>男子</v>
      </c>
      <c r="Q49" t="str">
        <f>Sheet9!A50</f>
        <v>自由形　　　　</v>
      </c>
      <c r="R49" t="str">
        <f t="shared" si="7"/>
        <v>自由形</v>
      </c>
      <c r="S49" t="str">
        <f>Sheet9!B50</f>
        <v xml:space="preserve"> 100m</v>
      </c>
      <c r="T49" t="s">
        <v>183</v>
      </c>
      <c r="U49" t="s">
        <v>184</v>
      </c>
      <c r="V49" t="str">
        <f t="shared" si="3"/>
        <v>男子自由形 100m予選無差別</v>
      </c>
      <c r="Y49">
        <f t="shared" si="4"/>
        <v>38</v>
      </c>
      <c r="Z49" t="str">
        <f t="shared" si="2"/>
        <v/>
      </c>
      <c r="AA49" t="str">
        <f t="shared" si="5"/>
        <v>男子自由形 100m予選無差別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42</v>
      </c>
      <c r="O50">
        <f>Sheet9!E51</f>
        <v>2</v>
      </c>
      <c r="P50" t="str">
        <f>IFERROR(VLOOKUP(O50,Sheet6!A:B,2,0),"")</f>
        <v>女子</v>
      </c>
      <c r="Q50" t="str">
        <f>Sheet9!A51</f>
        <v>自由形　　　　</v>
      </c>
      <c r="R50" t="str">
        <f t="shared" si="7"/>
        <v>自由形</v>
      </c>
      <c r="S50" t="str">
        <f>Sheet9!B51</f>
        <v xml:space="preserve"> 400m</v>
      </c>
      <c r="T50" t="s">
        <v>183</v>
      </c>
      <c r="U50" t="s">
        <v>184</v>
      </c>
      <c r="V50" t="str">
        <f t="shared" si="3"/>
        <v>女子自由形 400m予選無差別</v>
      </c>
      <c r="Y50">
        <f t="shared" si="4"/>
        <v>42</v>
      </c>
      <c r="Z50" t="str">
        <f t="shared" si="2"/>
        <v/>
      </c>
      <c r="AA50" t="str">
        <f t="shared" si="5"/>
        <v>女子自由形 400m予選無差別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42</v>
      </c>
      <c r="O51">
        <f>Sheet9!E52</f>
        <v>2</v>
      </c>
      <c r="P51" t="str">
        <f>IFERROR(VLOOKUP(O51,Sheet6!A:B,2,0),"")</f>
        <v>女子</v>
      </c>
      <c r="Q51" t="str">
        <f>Sheet9!A52</f>
        <v>背泳ぎ　　　　</v>
      </c>
      <c r="R51" t="str">
        <f t="shared" si="7"/>
        <v>背泳ぎ</v>
      </c>
      <c r="S51" t="str">
        <f>Sheet9!B52</f>
        <v xml:space="preserve"> 200m</v>
      </c>
      <c r="T51" t="s">
        <v>183</v>
      </c>
      <c r="U51" t="s">
        <v>184</v>
      </c>
      <c r="V51" t="str">
        <f t="shared" si="3"/>
        <v>女子背泳ぎ 200m予選無差別</v>
      </c>
      <c r="Y51">
        <f t="shared" si="4"/>
        <v>42</v>
      </c>
      <c r="Z51" t="str">
        <f t="shared" si="2"/>
        <v/>
      </c>
      <c r="AA51" t="str">
        <f t="shared" si="5"/>
        <v>女子背泳ぎ 200m予選無差別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42</v>
      </c>
      <c r="O52">
        <f>Sheet9!E53</f>
        <v>2</v>
      </c>
      <c r="P52" t="str">
        <f>IFERROR(VLOOKUP(O52,Sheet6!A:B,2,0),"")</f>
        <v>女子</v>
      </c>
      <c r="Q52" t="str">
        <f>Sheet9!A53</f>
        <v>個人メドレー　</v>
      </c>
      <c r="R52" t="str">
        <f t="shared" si="7"/>
        <v>個人メドレー</v>
      </c>
      <c r="S52" t="str">
        <f>Sheet9!B53</f>
        <v xml:space="preserve"> 200m</v>
      </c>
      <c r="T52" t="s">
        <v>183</v>
      </c>
      <c r="U52" t="s">
        <v>184</v>
      </c>
      <c r="V52" t="str">
        <f t="shared" si="3"/>
        <v>女子個人メドレー 200m予選無差別</v>
      </c>
      <c r="Y52">
        <f t="shared" si="4"/>
        <v>42</v>
      </c>
      <c r="Z52" t="str">
        <f t="shared" si="2"/>
        <v/>
      </c>
      <c r="AA52" t="str">
        <f t="shared" si="5"/>
        <v>女子個人メドレー 200m予選無差別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43</v>
      </c>
      <c r="O53">
        <f>Sheet9!E54</f>
        <v>2</v>
      </c>
      <c r="P53" t="str">
        <f>IFERROR(VLOOKUP(O53,Sheet6!A:B,2,0),"")</f>
        <v>女子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 50m</v>
      </c>
      <c r="T53" t="s">
        <v>183</v>
      </c>
      <c r="U53" t="s">
        <v>184</v>
      </c>
      <c r="V53" t="str">
        <f t="shared" si="3"/>
        <v>女子自由形  50m予選無差別</v>
      </c>
      <c r="Y53">
        <f t="shared" si="4"/>
        <v>43</v>
      </c>
      <c r="Z53" t="str">
        <f t="shared" si="2"/>
        <v/>
      </c>
      <c r="AA53" t="str">
        <f t="shared" si="5"/>
        <v>女子自由形  50m予選無差別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43</v>
      </c>
      <c r="O54">
        <f>Sheet9!E55</f>
        <v>2</v>
      </c>
      <c r="P54" t="str">
        <f>IFERROR(VLOOKUP(O54,Sheet6!A:B,2,0),"")</f>
        <v>女子</v>
      </c>
      <c r="Q54" t="str">
        <f>Sheet9!A55</f>
        <v>自由形　　　　</v>
      </c>
      <c r="R54" t="str">
        <f t="shared" si="7"/>
        <v>自由形</v>
      </c>
      <c r="S54" t="str">
        <f>Sheet9!B55</f>
        <v xml:space="preserve"> 100m</v>
      </c>
      <c r="T54" t="s">
        <v>183</v>
      </c>
      <c r="U54" t="s">
        <v>184</v>
      </c>
      <c r="V54" t="str">
        <f t="shared" si="3"/>
        <v>女子自由形 100m予選無差別</v>
      </c>
      <c r="Y54">
        <f t="shared" si="4"/>
        <v>43</v>
      </c>
      <c r="Z54" t="str">
        <f t="shared" si="2"/>
        <v/>
      </c>
      <c r="AA54" t="str">
        <f t="shared" si="5"/>
        <v>女子自由形 100m予選無差別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43</v>
      </c>
      <c r="O55">
        <f>Sheet9!E56</f>
        <v>2</v>
      </c>
      <c r="P55" t="str">
        <f>IFERROR(VLOOKUP(O55,Sheet6!A:B,2,0),"")</f>
        <v>女子</v>
      </c>
      <c r="Q55" t="str">
        <f>Sheet9!A56</f>
        <v>背泳ぎ　　　　</v>
      </c>
      <c r="R55" t="str">
        <f t="shared" si="7"/>
        <v>背泳ぎ</v>
      </c>
      <c r="S55" t="str">
        <f>Sheet9!B56</f>
        <v xml:space="preserve"> 100m</v>
      </c>
      <c r="T55" t="s">
        <v>183</v>
      </c>
      <c r="U55" t="s">
        <v>184</v>
      </c>
      <c r="V55" t="str">
        <f t="shared" si="3"/>
        <v>女子背泳ぎ 100m予選無差別</v>
      </c>
      <c r="Y55">
        <f t="shared" si="4"/>
        <v>43</v>
      </c>
      <c r="Z55" t="str">
        <f t="shared" si="2"/>
        <v/>
      </c>
      <c r="AA55" t="str">
        <f t="shared" si="5"/>
        <v>女子背泳ぎ 100m予選無差別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44</v>
      </c>
      <c r="O56">
        <f>Sheet9!E57</f>
        <v>2</v>
      </c>
      <c r="P56" t="str">
        <f>IFERROR(VLOOKUP(O56,Sheet6!A:B,2,0),"")</f>
        <v>女子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100m</v>
      </c>
      <c r="T56" t="s">
        <v>183</v>
      </c>
      <c r="U56" t="s">
        <v>184</v>
      </c>
      <c r="V56" t="str">
        <f t="shared" si="3"/>
        <v>女子自由形 100m予選無差別</v>
      </c>
      <c r="Y56">
        <f t="shared" si="4"/>
        <v>44</v>
      </c>
      <c r="Z56" t="str">
        <f t="shared" si="2"/>
        <v/>
      </c>
      <c r="AA56" t="str">
        <f t="shared" si="5"/>
        <v>女子自由形 100m予選無差別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44</v>
      </c>
      <c r="O57">
        <f>Sheet9!E58</f>
        <v>2</v>
      </c>
      <c r="P57" t="str">
        <f>IFERROR(VLOOKUP(O57,Sheet6!A:B,2,0),"")</f>
        <v>女子</v>
      </c>
      <c r="Q57" t="str">
        <f>Sheet9!A58</f>
        <v>自由形　　　　</v>
      </c>
      <c r="R57" t="str">
        <f t="shared" si="7"/>
        <v>自由形</v>
      </c>
      <c r="S57" t="str">
        <f>Sheet9!B58</f>
        <v xml:space="preserve"> 200m</v>
      </c>
      <c r="T57" t="s">
        <v>183</v>
      </c>
      <c r="U57" t="s">
        <v>184</v>
      </c>
      <c r="V57" t="str">
        <f t="shared" si="3"/>
        <v>女子自由形 200m予選無差別</v>
      </c>
      <c r="Y57">
        <f t="shared" si="4"/>
        <v>44</v>
      </c>
      <c r="Z57" t="str">
        <f t="shared" si="2"/>
        <v/>
      </c>
      <c r="AA57" t="str">
        <f t="shared" si="5"/>
        <v>女子自由形 200m予選無差別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44</v>
      </c>
      <c r="O58">
        <f>Sheet9!E59</f>
        <v>2</v>
      </c>
      <c r="P58" t="str">
        <f>IFERROR(VLOOKUP(O58,Sheet6!A:B,2,0),"")</f>
        <v>女子</v>
      </c>
      <c r="Q58" t="str">
        <f>Sheet9!A59</f>
        <v>バタフライ　　</v>
      </c>
      <c r="R58" t="str">
        <f t="shared" si="7"/>
        <v>バタフライ</v>
      </c>
      <c r="S58" t="str">
        <f>Sheet9!B59</f>
        <v xml:space="preserve"> 100m</v>
      </c>
      <c r="T58" t="s">
        <v>183</v>
      </c>
      <c r="U58" t="s">
        <v>184</v>
      </c>
      <c r="V58" t="str">
        <f t="shared" si="3"/>
        <v>女子バタフライ 100m予選無差別</v>
      </c>
      <c r="Y58">
        <f t="shared" si="4"/>
        <v>44</v>
      </c>
      <c r="Z58" t="str">
        <f t="shared" si="2"/>
        <v/>
      </c>
      <c r="AA58" t="str">
        <f t="shared" si="5"/>
        <v>女子バタフライ 100m予選無差別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45</v>
      </c>
      <c r="O59">
        <f>Sheet9!E60</f>
        <v>2</v>
      </c>
      <c r="P59" t="str">
        <f>IFERROR(VLOOKUP(O59,Sheet6!A:B,2,0),"")</f>
        <v>女子</v>
      </c>
      <c r="Q59" t="str">
        <f>Sheet9!A60</f>
        <v>自由形　　　　</v>
      </c>
      <c r="R59" t="str">
        <f t="shared" si="7"/>
        <v>自由形</v>
      </c>
      <c r="S59" t="str">
        <f>Sheet9!B60</f>
        <v xml:space="preserve"> 100m</v>
      </c>
      <c r="T59" t="s">
        <v>183</v>
      </c>
      <c r="U59" t="s">
        <v>184</v>
      </c>
      <c r="V59" t="str">
        <f t="shared" si="3"/>
        <v>女子自由形 100m予選無差別</v>
      </c>
      <c r="Y59">
        <f t="shared" si="4"/>
        <v>45</v>
      </c>
      <c r="Z59" t="str">
        <f t="shared" si="2"/>
        <v/>
      </c>
      <c r="AA59" t="str">
        <f t="shared" si="5"/>
        <v>女子自由形 100m予選無差別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45</v>
      </c>
      <c r="O60">
        <f>Sheet9!E61</f>
        <v>2</v>
      </c>
      <c r="P60" t="str">
        <f>IFERROR(VLOOKUP(O60,Sheet6!A:B,2,0),"")</f>
        <v>女子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200m</v>
      </c>
      <c r="T60" t="s">
        <v>183</v>
      </c>
      <c r="U60" t="s">
        <v>184</v>
      </c>
      <c r="V60" t="str">
        <f t="shared" si="3"/>
        <v>女子自由形 200m予選無差別</v>
      </c>
      <c r="Y60">
        <f t="shared" si="4"/>
        <v>45</v>
      </c>
      <c r="Z60" t="str">
        <f t="shared" si="2"/>
        <v/>
      </c>
      <c r="AA60" t="str">
        <f t="shared" si="5"/>
        <v>女子自由形 200m予選無差別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45</v>
      </c>
      <c r="O61">
        <f>Sheet9!E62</f>
        <v>2</v>
      </c>
      <c r="P61" t="str">
        <f>IFERROR(VLOOKUP(O61,Sheet6!A:B,2,0),"")</f>
        <v>女子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400m</v>
      </c>
      <c r="T61" t="s">
        <v>183</v>
      </c>
      <c r="U61" t="s">
        <v>184</v>
      </c>
      <c r="V61" t="str">
        <f t="shared" si="3"/>
        <v>女子自由形 400m予選無差別</v>
      </c>
      <c r="Y61">
        <f t="shared" si="4"/>
        <v>45</v>
      </c>
      <c r="Z61" t="str">
        <f t="shared" si="2"/>
        <v/>
      </c>
      <c r="AA61" t="str">
        <f t="shared" si="5"/>
        <v>女子自由形 400m予選無差別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46</v>
      </c>
      <c r="O62">
        <f>Sheet9!E63</f>
        <v>2</v>
      </c>
      <c r="P62" t="str">
        <f>IFERROR(VLOOKUP(O62,Sheet6!A:B,2,0),"")</f>
        <v>女子</v>
      </c>
      <c r="Q62" t="str">
        <f>Sheet9!A63</f>
        <v>背泳ぎ　　　　</v>
      </c>
      <c r="R62" t="str">
        <f t="shared" si="7"/>
        <v>背泳ぎ</v>
      </c>
      <c r="S62" t="str">
        <f>Sheet9!B63</f>
        <v xml:space="preserve"> 100m</v>
      </c>
      <c r="T62" t="s">
        <v>183</v>
      </c>
      <c r="U62" t="s">
        <v>184</v>
      </c>
      <c r="V62" t="str">
        <f t="shared" si="3"/>
        <v>女子背泳ぎ 100m予選無差別</v>
      </c>
      <c r="Y62">
        <f t="shared" si="4"/>
        <v>46</v>
      </c>
      <c r="Z62" t="str">
        <f t="shared" si="2"/>
        <v/>
      </c>
      <c r="AA62" t="str">
        <f t="shared" si="5"/>
        <v>女子背泳ぎ 100m予選無差別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46</v>
      </c>
      <c r="O63">
        <f>Sheet9!E64</f>
        <v>2</v>
      </c>
      <c r="P63" t="str">
        <f>IFERROR(VLOOKUP(O63,Sheet6!A:B,2,0),"")</f>
        <v>女子</v>
      </c>
      <c r="Q63" t="str">
        <f>Sheet9!A64</f>
        <v>バタフライ　　</v>
      </c>
      <c r="R63" t="str">
        <f t="shared" si="7"/>
        <v>バタフライ</v>
      </c>
      <c r="S63" t="str">
        <f>Sheet9!B64</f>
        <v xml:space="preserve"> 100m</v>
      </c>
      <c r="T63" t="s">
        <v>183</v>
      </c>
      <c r="U63" t="s">
        <v>184</v>
      </c>
      <c r="V63" t="str">
        <f t="shared" si="3"/>
        <v>女子バタフライ 100m予選無差別</v>
      </c>
      <c r="Y63">
        <f t="shared" si="4"/>
        <v>46</v>
      </c>
      <c r="Z63" t="str">
        <f t="shared" si="2"/>
        <v/>
      </c>
      <c r="AA63" t="str">
        <f t="shared" si="5"/>
        <v>女子バタフライ 100m予選無差別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47</v>
      </c>
      <c r="O64">
        <f>Sheet9!E65</f>
        <v>1</v>
      </c>
      <c r="P64" t="str">
        <f>IFERROR(VLOOKUP(O64,Sheet6!A:B,2,0),"")</f>
        <v>男子</v>
      </c>
      <c r="Q64" t="str">
        <f>Sheet9!A65</f>
        <v>バタフライ　　</v>
      </c>
      <c r="R64" t="str">
        <f t="shared" si="7"/>
        <v>バタフライ</v>
      </c>
      <c r="S64" t="str">
        <f>Sheet9!B65</f>
        <v xml:space="preserve"> 100m</v>
      </c>
      <c r="T64" t="s">
        <v>183</v>
      </c>
      <c r="U64" t="s">
        <v>184</v>
      </c>
      <c r="V64" t="str">
        <f t="shared" si="3"/>
        <v>男子バタフライ 100m予選無差別</v>
      </c>
      <c r="Y64">
        <f t="shared" si="4"/>
        <v>47</v>
      </c>
      <c r="Z64" t="str">
        <f t="shared" si="2"/>
        <v/>
      </c>
      <c r="AA64" t="str">
        <f t="shared" si="5"/>
        <v>男子バタフライ 100m予選無差別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47</v>
      </c>
      <c r="O65">
        <f>Sheet9!E66</f>
        <v>1</v>
      </c>
      <c r="P65" t="str">
        <f>IFERROR(VLOOKUP(O65,Sheet6!A:B,2,0),"")</f>
        <v>男子</v>
      </c>
      <c r="Q65" t="str">
        <f>Sheet9!A66</f>
        <v>個人メドレー　</v>
      </c>
      <c r="R65" t="str">
        <f t="shared" ref="R65:R96" si="9">IFERROR(VLOOKUP(Q65,AG:AH,2,0),"")</f>
        <v>個人メドレー</v>
      </c>
      <c r="S65" t="str">
        <f>Sheet9!B66</f>
        <v xml:space="preserve"> 200m</v>
      </c>
      <c r="T65" t="s">
        <v>183</v>
      </c>
      <c r="U65" t="s">
        <v>184</v>
      </c>
      <c r="V65" t="str">
        <f t="shared" si="3"/>
        <v>男子個人メドレー 200m予選無差別</v>
      </c>
      <c r="Y65">
        <f t="shared" si="4"/>
        <v>47</v>
      </c>
      <c r="Z65" t="str">
        <f t="shared" ref="Z65:Z128" si="10">IFERROR(VLOOKUP(V65,I:M,5,0),"")</f>
        <v/>
      </c>
      <c r="AA65" t="str">
        <f t="shared" si="5"/>
        <v>男子個人メドレー 200m予選無差別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48</v>
      </c>
      <c r="O66">
        <f>Sheet9!E67</f>
        <v>1</v>
      </c>
      <c r="P66" t="str">
        <f>IFERROR(VLOOKUP(O66,Sheet6!A:B,2,0),"")</f>
        <v>男子</v>
      </c>
      <c r="Q66" t="str">
        <f>Sheet9!A67</f>
        <v>自由形　　　　</v>
      </c>
      <c r="R66" t="str">
        <f t="shared" si="9"/>
        <v>自由形</v>
      </c>
      <c r="S66" t="str">
        <f>Sheet9!B67</f>
        <v xml:space="preserve"> 400m</v>
      </c>
      <c r="T66" t="s">
        <v>183</v>
      </c>
      <c r="U66" t="s">
        <v>184</v>
      </c>
      <c r="V66" t="str">
        <f t="shared" ref="V66:V129" si="12">CONCATENATE(P66,R66,S66,T66,U66)</f>
        <v>男子自由形 400m予選無差別</v>
      </c>
      <c r="Y66">
        <f t="shared" ref="Y66:Y129" si="13">N66</f>
        <v>48</v>
      </c>
      <c r="Z66" t="str">
        <f t="shared" si="10"/>
        <v/>
      </c>
      <c r="AA66" t="str">
        <f t="shared" ref="AA66:AA129" si="14">V66</f>
        <v>男子自由形 400m予選無差別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48</v>
      </c>
      <c r="O67">
        <f>Sheet9!E68</f>
        <v>1</v>
      </c>
      <c r="P67" t="str">
        <f>IFERROR(VLOOKUP(O67,Sheet6!A:B,2,0),"")</f>
        <v>男子</v>
      </c>
      <c r="Q67" t="str">
        <f>Sheet9!A68</f>
        <v>個人メドレー　</v>
      </c>
      <c r="R67" t="str">
        <f t="shared" si="9"/>
        <v>個人メドレー</v>
      </c>
      <c r="S67" t="str">
        <f>Sheet9!B68</f>
        <v xml:space="preserve"> 200m</v>
      </c>
      <c r="T67" t="s">
        <v>183</v>
      </c>
      <c r="U67" t="s">
        <v>184</v>
      </c>
      <c r="V67" t="str">
        <f t="shared" si="12"/>
        <v>男子個人メドレー 200m予選無差別</v>
      </c>
      <c r="Y67">
        <f t="shared" si="13"/>
        <v>48</v>
      </c>
      <c r="Z67" t="str">
        <f t="shared" si="10"/>
        <v/>
      </c>
      <c r="AA67" t="str">
        <f t="shared" si="14"/>
        <v>男子個人メドレー 200m予選無差別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48</v>
      </c>
      <c r="O68">
        <f>Sheet9!E69</f>
        <v>1</v>
      </c>
      <c r="P68" t="str">
        <f>IFERROR(VLOOKUP(O68,Sheet6!A:B,2,0),"")</f>
        <v>男子</v>
      </c>
      <c r="Q68" t="str">
        <f>Sheet9!A69</f>
        <v>個人メドレー　</v>
      </c>
      <c r="R68" t="str">
        <f t="shared" si="9"/>
        <v>個人メドレー</v>
      </c>
      <c r="S68" t="str">
        <f>Sheet9!B69</f>
        <v xml:space="preserve"> 400m</v>
      </c>
      <c r="T68" t="s">
        <v>183</v>
      </c>
      <c r="U68" t="s">
        <v>184</v>
      </c>
      <c r="V68" t="str">
        <f t="shared" si="12"/>
        <v>男子個人メドレー 400m予選無差別</v>
      </c>
      <c r="Y68">
        <f t="shared" si="13"/>
        <v>48</v>
      </c>
      <c r="Z68" t="str">
        <f t="shared" si="10"/>
        <v/>
      </c>
      <c r="AA68" t="str">
        <f t="shared" si="14"/>
        <v>男子個人メドレー 400m予選無差別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49</v>
      </c>
      <c r="O69">
        <f>Sheet9!E70</f>
        <v>1</v>
      </c>
      <c r="P69" t="str">
        <f>IFERROR(VLOOKUP(O69,Sheet6!A:B,2,0),"")</f>
        <v>男子</v>
      </c>
      <c r="Q69" t="str">
        <f>Sheet9!A70</f>
        <v>自由形　　　　</v>
      </c>
      <c r="R69" t="str">
        <f t="shared" si="9"/>
        <v>自由形</v>
      </c>
      <c r="S69" t="str">
        <f>Sheet9!B70</f>
        <v xml:space="preserve"> 200m</v>
      </c>
      <c r="T69" t="s">
        <v>183</v>
      </c>
      <c r="U69" t="s">
        <v>184</v>
      </c>
      <c r="V69" t="str">
        <f t="shared" si="12"/>
        <v>男子自由形 200m予選無差別</v>
      </c>
      <c r="Y69">
        <f t="shared" si="13"/>
        <v>49</v>
      </c>
      <c r="Z69" t="str">
        <f t="shared" si="10"/>
        <v/>
      </c>
      <c r="AA69" t="str">
        <f t="shared" si="14"/>
        <v>男子自由形 200m予選無差別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49</v>
      </c>
      <c r="O70">
        <f>Sheet9!E71</f>
        <v>1</v>
      </c>
      <c r="P70" t="str">
        <f>IFERROR(VLOOKUP(O70,Sheet6!A:B,2,0),"")</f>
        <v>男子</v>
      </c>
      <c r="Q70" t="str">
        <f>Sheet9!A71</f>
        <v>バタフライ　　</v>
      </c>
      <c r="R70" t="str">
        <f t="shared" si="9"/>
        <v>バタフライ</v>
      </c>
      <c r="S70" t="str">
        <f>Sheet9!B71</f>
        <v xml:space="preserve"> 100m</v>
      </c>
      <c r="T70" t="s">
        <v>183</v>
      </c>
      <c r="U70" t="s">
        <v>184</v>
      </c>
      <c r="V70" t="str">
        <f t="shared" si="12"/>
        <v>男子バタフライ 100m予選無差別</v>
      </c>
      <c r="Y70">
        <f t="shared" si="13"/>
        <v>49</v>
      </c>
      <c r="Z70" t="str">
        <f t="shared" si="10"/>
        <v/>
      </c>
      <c r="AA70" t="str">
        <f t="shared" si="14"/>
        <v>男子バタフライ 100m予選無差別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49</v>
      </c>
      <c r="O71">
        <f>Sheet9!E72</f>
        <v>1</v>
      </c>
      <c r="P71" t="str">
        <f>IFERROR(VLOOKUP(O71,Sheet6!A:B,2,0),"")</f>
        <v>男子</v>
      </c>
      <c r="Q71" t="str">
        <f>Sheet9!A72</f>
        <v>個人メドレー　</v>
      </c>
      <c r="R71" t="str">
        <f t="shared" si="9"/>
        <v>個人メドレー</v>
      </c>
      <c r="S71" t="str">
        <f>Sheet9!B72</f>
        <v xml:space="preserve"> 200m</v>
      </c>
      <c r="T71" t="s">
        <v>183</v>
      </c>
      <c r="U71" t="s">
        <v>184</v>
      </c>
      <c r="V71" t="str">
        <f t="shared" si="12"/>
        <v>男子個人メドレー 200m予選無差別</v>
      </c>
      <c r="Y71">
        <f t="shared" si="13"/>
        <v>49</v>
      </c>
      <c r="Z71" t="str">
        <f t="shared" si="10"/>
        <v/>
      </c>
      <c r="AA71" t="str">
        <f t="shared" si="14"/>
        <v>男子個人メドレー 200m予選無差別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50</v>
      </c>
      <c r="O72">
        <f>Sheet9!E73</f>
        <v>1</v>
      </c>
      <c r="P72" t="str">
        <f>IFERROR(VLOOKUP(O72,Sheet6!A:B,2,0),"")</f>
        <v>男子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 50m</v>
      </c>
      <c r="T72" t="s">
        <v>183</v>
      </c>
      <c r="U72" t="s">
        <v>184</v>
      </c>
      <c r="V72" t="str">
        <f t="shared" si="12"/>
        <v>男子自由形  50m予選無差別</v>
      </c>
      <c r="Y72">
        <f t="shared" si="13"/>
        <v>50</v>
      </c>
      <c r="Z72" t="str">
        <f t="shared" si="10"/>
        <v/>
      </c>
      <c r="AA72" t="str">
        <f t="shared" si="14"/>
        <v>男子自由形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50</v>
      </c>
      <c r="O73">
        <f>Sheet9!E74</f>
        <v>1</v>
      </c>
      <c r="P73" t="str">
        <f>IFERROR(VLOOKUP(O73,Sheet6!A:B,2,0),"")</f>
        <v>男子</v>
      </c>
      <c r="Q73" t="str">
        <f>Sheet9!A74</f>
        <v>個人メドレー　</v>
      </c>
      <c r="R73" t="str">
        <f t="shared" si="9"/>
        <v>個人メドレー</v>
      </c>
      <c r="S73" t="str">
        <f>Sheet9!B74</f>
        <v xml:space="preserve"> 200m</v>
      </c>
      <c r="T73" t="s">
        <v>183</v>
      </c>
      <c r="U73" t="s">
        <v>184</v>
      </c>
      <c r="V73" t="str">
        <f t="shared" si="12"/>
        <v>男子個人メドレー 200m予選無差別</v>
      </c>
      <c r="Y73">
        <f t="shared" si="13"/>
        <v>50</v>
      </c>
      <c r="Z73" t="str">
        <f t="shared" si="10"/>
        <v/>
      </c>
      <c r="AA73" t="str">
        <f t="shared" si="14"/>
        <v>男子個人メドレー 200m予選無差別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51</v>
      </c>
      <c r="O74">
        <f>Sheet9!E75</f>
        <v>2</v>
      </c>
      <c r="P74" t="str">
        <f>IFERROR(VLOOKUP(O74,Sheet6!A:B,2,0),"")</f>
        <v>女子</v>
      </c>
      <c r="Q74" t="str">
        <f>Sheet9!A75</f>
        <v>自由形　　　　</v>
      </c>
      <c r="R74" t="str">
        <f t="shared" si="9"/>
        <v>自由形</v>
      </c>
      <c r="S74" t="str">
        <f>Sheet9!B75</f>
        <v xml:space="preserve"> 200m</v>
      </c>
      <c r="T74" t="s">
        <v>183</v>
      </c>
      <c r="U74" t="s">
        <v>184</v>
      </c>
      <c r="V74" t="str">
        <f t="shared" si="12"/>
        <v>女子自由形 200m予選無差別</v>
      </c>
      <c r="Y74">
        <f t="shared" si="13"/>
        <v>51</v>
      </c>
      <c r="Z74" t="str">
        <f t="shared" si="10"/>
        <v/>
      </c>
      <c r="AA74" t="str">
        <f t="shared" si="14"/>
        <v>女子自由形 200m予選無差別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25</v>
      </c>
      <c r="O75">
        <f>Sheet9!E76</f>
        <v>2</v>
      </c>
      <c r="P75" t="str">
        <f>IFERROR(VLOOKUP(O75,Sheet6!A:B,2,0),"")</f>
        <v>女子</v>
      </c>
      <c r="Q75" t="str">
        <f>Sheet9!A76</f>
        <v>背泳ぎ</v>
      </c>
      <c r="R75" t="str">
        <f t="shared" si="9"/>
        <v/>
      </c>
      <c r="S75" t="str">
        <f>Sheet9!B76</f>
        <v xml:space="preserve">  50m</v>
      </c>
      <c r="T75" t="s">
        <v>183</v>
      </c>
      <c r="U75" t="s">
        <v>184</v>
      </c>
      <c r="V75" t="str">
        <f t="shared" si="12"/>
        <v>女子  50m予選無差別</v>
      </c>
      <c r="Y75">
        <f t="shared" si="13"/>
        <v>25</v>
      </c>
      <c r="Z75" t="str">
        <f t="shared" si="10"/>
        <v/>
      </c>
      <c r="AA75" t="str">
        <f t="shared" si="14"/>
        <v>女子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25</v>
      </c>
      <c r="O76">
        <f>Sheet9!E77</f>
        <v>2</v>
      </c>
      <c r="P76" t="str">
        <f>IFERROR(VLOOKUP(O76,Sheet6!A:B,2,0),"")</f>
        <v>女子</v>
      </c>
      <c r="Q76" t="str">
        <f>Sheet9!A77</f>
        <v>背泳ぎ</v>
      </c>
      <c r="R76" t="str">
        <f t="shared" si="9"/>
        <v/>
      </c>
      <c r="S76" t="str">
        <f>Sheet9!B77</f>
        <v xml:space="preserve"> 100m</v>
      </c>
      <c r="T76" t="s">
        <v>183</v>
      </c>
      <c r="U76" t="s">
        <v>184</v>
      </c>
      <c r="V76" t="str">
        <f t="shared" si="12"/>
        <v>女子 100m予選無差別</v>
      </c>
      <c r="Y76">
        <f t="shared" si="13"/>
        <v>25</v>
      </c>
      <c r="Z76" t="str">
        <f t="shared" si="10"/>
        <v/>
      </c>
      <c r="AA76" t="str">
        <f t="shared" si="14"/>
        <v>女子 100m予選無差別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29</v>
      </c>
      <c r="O77">
        <f>Sheet9!E78</f>
        <v>2</v>
      </c>
      <c r="P77" t="str">
        <f>IFERROR(VLOOKUP(O77,Sheet6!A:B,2,0),"")</f>
        <v>女子</v>
      </c>
      <c r="Q77" t="str">
        <f>Sheet9!A78</f>
        <v>背泳ぎ</v>
      </c>
      <c r="R77" t="str">
        <f t="shared" si="9"/>
        <v/>
      </c>
      <c r="S77" t="str">
        <f>Sheet9!B78</f>
        <v xml:space="preserve">  50m</v>
      </c>
      <c r="T77" t="s">
        <v>183</v>
      </c>
      <c r="U77" t="s">
        <v>184</v>
      </c>
      <c r="V77" t="str">
        <f t="shared" si="12"/>
        <v>女子  50m予選無差別</v>
      </c>
      <c r="Y77">
        <f t="shared" si="13"/>
        <v>29</v>
      </c>
      <c r="Z77" t="str">
        <f t="shared" si="10"/>
        <v/>
      </c>
      <c r="AA77" t="str">
        <f t="shared" si="14"/>
        <v>女子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29</v>
      </c>
      <c r="O78">
        <f>Sheet9!E79</f>
        <v>2</v>
      </c>
      <c r="P78" t="str">
        <f>IFERROR(VLOOKUP(O78,Sheet6!A:B,2,0),"")</f>
        <v>女子</v>
      </c>
      <c r="Q78" t="str">
        <f>Sheet9!A79</f>
        <v>背泳ぎ</v>
      </c>
      <c r="R78" t="str">
        <f t="shared" si="9"/>
        <v/>
      </c>
      <c r="S78" t="str">
        <f>Sheet9!B79</f>
        <v xml:space="preserve"> 100m</v>
      </c>
      <c r="T78" t="s">
        <v>183</v>
      </c>
      <c r="U78" t="s">
        <v>184</v>
      </c>
      <c r="V78" t="str">
        <f t="shared" si="12"/>
        <v>女子 100m予選無差別</v>
      </c>
      <c r="Y78">
        <f t="shared" si="13"/>
        <v>29</v>
      </c>
      <c r="Z78" t="str">
        <f t="shared" si="10"/>
        <v/>
      </c>
      <c r="AA78" t="str">
        <f t="shared" si="14"/>
        <v>女子 100m予選無差別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29</v>
      </c>
      <c r="O79">
        <f>Sheet9!E80</f>
        <v>2</v>
      </c>
      <c r="P79" t="str">
        <f>IFERROR(VLOOKUP(O79,Sheet6!A:B,2,0),"")</f>
        <v>女子</v>
      </c>
      <c r="Q79" t="str">
        <f>Sheet9!A80</f>
        <v>自由形</v>
      </c>
      <c r="R79" t="str">
        <f t="shared" si="9"/>
        <v/>
      </c>
      <c r="S79" t="str">
        <f>Sheet9!B80</f>
        <v xml:space="preserve">  50m</v>
      </c>
      <c r="T79" t="s">
        <v>183</v>
      </c>
      <c r="U79" t="s">
        <v>184</v>
      </c>
      <c r="V79" t="str">
        <f t="shared" si="12"/>
        <v>女子  50m予選無差別</v>
      </c>
      <c r="Y79">
        <f t="shared" si="13"/>
        <v>29</v>
      </c>
      <c r="Z79" t="str">
        <f t="shared" si="10"/>
        <v/>
      </c>
      <c r="AA79" t="str">
        <f t="shared" si="14"/>
        <v>女子  50m予選無差別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51</v>
      </c>
      <c r="O80">
        <f>Sheet9!E81</f>
        <v>2</v>
      </c>
      <c r="P80" t="str">
        <f>IFERROR(VLOOKUP(O80,Sheet6!A:B,2,0),"")</f>
        <v>女子</v>
      </c>
      <c r="Q80" t="str">
        <f>Sheet9!A81</f>
        <v>自由形　　　　</v>
      </c>
      <c r="R80" t="str">
        <f t="shared" si="9"/>
        <v>自由形</v>
      </c>
      <c r="S80" t="str">
        <f>Sheet9!B81</f>
        <v xml:space="preserve"> 400m</v>
      </c>
      <c r="T80" t="s">
        <v>183</v>
      </c>
      <c r="U80" t="s">
        <v>184</v>
      </c>
      <c r="V80" t="str">
        <f t="shared" si="12"/>
        <v>女子自由形 400m予選無差別</v>
      </c>
      <c r="Y80">
        <f t="shared" si="13"/>
        <v>51</v>
      </c>
      <c r="Z80" t="str">
        <f t="shared" si="10"/>
        <v/>
      </c>
      <c r="AA80" t="str">
        <f t="shared" si="14"/>
        <v>女子自由形 400m予選無差別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52</v>
      </c>
      <c r="O81">
        <f>Sheet9!E82</f>
        <v>2</v>
      </c>
      <c r="P81" t="str">
        <f>IFERROR(VLOOKUP(O81,Sheet6!A:B,2,0),"")</f>
        <v>女子</v>
      </c>
      <c r="Q81" t="str">
        <f>Sheet9!A82</f>
        <v>平泳ぎ　　　　</v>
      </c>
      <c r="R81" t="str">
        <f t="shared" si="9"/>
        <v>平泳ぎ</v>
      </c>
      <c r="S81" t="str">
        <f>Sheet9!B82</f>
        <v xml:space="preserve">  50m</v>
      </c>
      <c r="T81" t="s">
        <v>183</v>
      </c>
      <c r="U81" t="s">
        <v>184</v>
      </c>
      <c r="V81" t="str">
        <f t="shared" si="12"/>
        <v>女子平泳ぎ  50m予選無差別</v>
      </c>
      <c r="Y81">
        <f t="shared" si="13"/>
        <v>52</v>
      </c>
      <c r="Z81" t="str">
        <f t="shared" si="10"/>
        <v/>
      </c>
      <c r="AA81" t="str">
        <f t="shared" si="14"/>
        <v>女子平泳ぎ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52</v>
      </c>
      <c r="O82">
        <f>Sheet9!E83</f>
        <v>2</v>
      </c>
      <c r="P82" t="str">
        <f>IFERROR(VLOOKUP(O82,Sheet6!A:B,2,0),"")</f>
        <v>女子</v>
      </c>
      <c r="Q82" t="str">
        <f>Sheet9!A83</f>
        <v>平泳ぎ　　　　</v>
      </c>
      <c r="R82" t="str">
        <f t="shared" si="9"/>
        <v>平泳ぎ</v>
      </c>
      <c r="S82" t="str">
        <f>Sheet9!B83</f>
        <v xml:space="preserve"> 100m</v>
      </c>
      <c r="T82" t="s">
        <v>183</v>
      </c>
      <c r="U82" t="s">
        <v>184</v>
      </c>
      <c r="V82" t="str">
        <f t="shared" si="12"/>
        <v>女子平泳ぎ 100m予選無差別</v>
      </c>
      <c r="Y82">
        <f t="shared" si="13"/>
        <v>52</v>
      </c>
      <c r="Z82" t="str">
        <f t="shared" si="10"/>
        <v/>
      </c>
      <c r="AA82" t="str">
        <f t="shared" si="14"/>
        <v>女子平泳ぎ 100m予選無差別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53</v>
      </c>
      <c r="O83">
        <f>Sheet9!E84</f>
        <v>2</v>
      </c>
      <c r="P83" t="str">
        <f>IFERROR(VLOOKUP(O83,Sheet6!A:B,2,0),"")</f>
        <v>女子</v>
      </c>
      <c r="Q83" t="str">
        <f>Sheet9!A84</f>
        <v>自由形　　　　</v>
      </c>
      <c r="R83" t="str">
        <f t="shared" si="9"/>
        <v>自由形</v>
      </c>
      <c r="S83" t="str">
        <f>Sheet9!B84</f>
        <v xml:space="preserve">  50m</v>
      </c>
      <c r="T83" t="s">
        <v>183</v>
      </c>
      <c r="U83" t="s">
        <v>184</v>
      </c>
      <c r="V83" t="str">
        <f t="shared" si="12"/>
        <v>女子自由形  50m予選無差別</v>
      </c>
      <c r="Y83">
        <f t="shared" si="13"/>
        <v>53</v>
      </c>
      <c r="Z83" t="str">
        <f t="shared" si="10"/>
        <v/>
      </c>
      <c r="AA83" t="str">
        <f t="shared" si="14"/>
        <v>女子自由形  50m予選無差別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53</v>
      </c>
      <c r="O84">
        <f>Sheet9!E85</f>
        <v>2</v>
      </c>
      <c r="P84" t="str">
        <f>IFERROR(VLOOKUP(O84,Sheet6!A:B,2,0),"")</f>
        <v>女子</v>
      </c>
      <c r="Q84" t="str">
        <f>Sheet9!A85</f>
        <v>背泳ぎ　　　　</v>
      </c>
      <c r="R84" t="str">
        <f t="shared" si="9"/>
        <v>背泳ぎ</v>
      </c>
      <c r="S84" t="str">
        <f>Sheet9!B85</f>
        <v xml:space="preserve">  50m</v>
      </c>
      <c r="T84" t="s">
        <v>183</v>
      </c>
      <c r="U84" t="s">
        <v>184</v>
      </c>
      <c r="V84" t="str">
        <f t="shared" si="12"/>
        <v>女子背泳ぎ  50m予選無差別</v>
      </c>
      <c r="Y84">
        <f t="shared" si="13"/>
        <v>53</v>
      </c>
      <c r="Z84" t="str">
        <f t="shared" si="10"/>
        <v/>
      </c>
      <c r="AA84" t="str">
        <f t="shared" si="14"/>
        <v>女子背泳ぎ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54</v>
      </c>
      <c r="O85">
        <f>Sheet9!E86</f>
        <v>2</v>
      </c>
      <c r="P85" t="str">
        <f>IFERROR(VLOOKUP(O85,Sheet6!A:B,2,0),"")</f>
        <v>女子</v>
      </c>
      <c r="Q85" t="str">
        <f>Sheet9!A86</f>
        <v>自由形　　　　</v>
      </c>
      <c r="R85" t="str">
        <f t="shared" si="9"/>
        <v>自由形</v>
      </c>
      <c r="S85" t="str">
        <f>Sheet9!B86</f>
        <v xml:space="preserve">  50m</v>
      </c>
      <c r="T85" t="s">
        <v>183</v>
      </c>
      <c r="U85" t="s">
        <v>184</v>
      </c>
      <c r="V85" t="str">
        <f t="shared" si="12"/>
        <v>女子自由形  50m予選無差別</v>
      </c>
      <c r="Y85">
        <f t="shared" si="13"/>
        <v>54</v>
      </c>
      <c r="Z85" t="str">
        <f t="shared" si="10"/>
        <v/>
      </c>
      <c r="AA85" t="str">
        <f t="shared" si="14"/>
        <v>女子自由形  50m予選無差別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54</v>
      </c>
      <c r="O86">
        <f>Sheet9!E87</f>
        <v>2</v>
      </c>
      <c r="P86" t="str">
        <f>IFERROR(VLOOKUP(O86,Sheet6!A:B,2,0),"")</f>
        <v>女子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 50m</v>
      </c>
      <c r="T86" t="s">
        <v>183</v>
      </c>
      <c r="U86" t="s">
        <v>184</v>
      </c>
      <c r="V86" t="str">
        <f t="shared" si="12"/>
        <v>女子背泳ぎ  50m予選無差別</v>
      </c>
      <c r="Y86">
        <f t="shared" si="13"/>
        <v>54</v>
      </c>
      <c r="Z86" t="str">
        <f t="shared" si="10"/>
        <v/>
      </c>
      <c r="AA86" t="str">
        <f t="shared" si="14"/>
        <v>女子背泳ぎ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54</v>
      </c>
      <c r="O87">
        <f>Sheet9!E88</f>
        <v>2</v>
      </c>
      <c r="P87" t="str">
        <f>IFERROR(VLOOKUP(O87,Sheet6!A:B,2,0),"")</f>
        <v>女子</v>
      </c>
      <c r="Q87" t="str">
        <f>Sheet9!A88</f>
        <v>バタフライ　　</v>
      </c>
      <c r="R87" t="str">
        <f t="shared" si="9"/>
        <v>バタフライ</v>
      </c>
      <c r="S87" t="str">
        <f>Sheet9!B88</f>
        <v xml:space="preserve">  50m</v>
      </c>
      <c r="T87" t="s">
        <v>183</v>
      </c>
      <c r="U87" t="s">
        <v>184</v>
      </c>
      <c r="V87" t="str">
        <f t="shared" si="12"/>
        <v>女子バタフライ  50m予選無差別</v>
      </c>
      <c r="Y87">
        <f t="shared" si="13"/>
        <v>54</v>
      </c>
      <c r="Z87" t="str">
        <f t="shared" si="10"/>
        <v/>
      </c>
      <c r="AA87" t="str">
        <f t="shared" si="14"/>
        <v>女子バタフライ  50m予選無差別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57</v>
      </c>
      <c r="O88">
        <f>Sheet9!E89</f>
        <v>1</v>
      </c>
      <c r="P88" t="str">
        <f>IFERROR(VLOOKUP(O88,Sheet6!A:B,2,0),"")</f>
        <v>男子</v>
      </c>
      <c r="Q88" t="str">
        <f>Sheet9!A89</f>
        <v>バタフライ　　</v>
      </c>
      <c r="R88" t="str">
        <f t="shared" si="9"/>
        <v>バタフライ</v>
      </c>
      <c r="S88" t="str">
        <f>Sheet9!B89</f>
        <v xml:space="preserve"> 100m</v>
      </c>
      <c r="T88" t="s">
        <v>183</v>
      </c>
      <c r="U88" t="s">
        <v>184</v>
      </c>
      <c r="V88" t="str">
        <f t="shared" si="12"/>
        <v>男子バタフライ 100m予選無差別</v>
      </c>
      <c r="Y88">
        <f t="shared" si="13"/>
        <v>57</v>
      </c>
      <c r="Z88" t="str">
        <f t="shared" si="10"/>
        <v/>
      </c>
      <c r="AA88" t="str">
        <f t="shared" si="14"/>
        <v>男子バタフライ 100m予選無差別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57</v>
      </c>
      <c r="O89">
        <f>Sheet9!E90</f>
        <v>1</v>
      </c>
      <c r="P89" t="str">
        <f>IFERROR(VLOOKUP(O89,Sheet6!A:B,2,0),"")</f>
        <v>男子</v>
      </c>
      <c r="Q89" t="str">
        <f>Sheet9!A90</f>
        <v>個人メドレー　</v>
      </c>
      <c r="R89" t="str">
        <f t="shared" si="9"/>
        <v>個人メドレー</v>
      </c>
      <c r="S89" t="str">
        <f>Sheet9!B90</f>
        <v xml:space="preserve"> 200m</v>
      </c>
      <c r="T89" t="s">
        <v>183</v>
      </c>
      <c r="U89" t="s">
        <v>184</v>
      </c>
      <c r="V89" t="str">
        <f t="shared" si="12"/>
        <v>男子個人メドレー 200m予選無差別</v>
      </c>
      <c r="Y89">
        <f t="shared" si="13"/>
        <v>57</v>
      </c>
      <c r="Z89" t="str">
        <f t="shared" si="10"/>
        <v/>
      </c>
      <c r="AA89" t="str">
        <f t="shared" si="14"/>
        <v>男子個人メドレー 200m予選無差別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57</v>
      </c>
      <c r="O90">
        <f>Sheet9!E91</f>
        <v>1</v>
      </c>
      <c r="P90" t="str">
        <f>IFERROR(VLOOKUP(O90,Sheet6!A:B,2,0),"")</f>
        <v>男子</v>
      </c>
      <c r="Q90" t="str">
        <f>Sheet9!A91</f>
        <v>個人メドレー　</v>
      </c>
      <c r="R90" t="str">
        <f t="shared" si="9"/>
        <v>個人メドレー</v>
      </c>
      <c r="S90" t="str">
        <f>Sheet9!B91</f>
        <v xml:space="preserve"> 400m</v>
      </c>
      <c r="T90" t="s">
        <v>183</v>
      </c>
      <c r="U90" t="s">
        <v>184</v>
      </c>
      <c r="V90" t="str">
        <f t="shared" si="12"/>
        <v>男子個人メドレー 400m予選無差別</v>
      </c>
      <c r="Y90">
        <f t="shared" si="13"/>
        <v>57</v>
      </c>
      <c r="Z90" t="str">
        <f t="shared" si="10"/>
        <v/>
      </c>
      <c r="AA90" t="str">
        <f t="shared" si="14"/>
        <v>男子個人メドレー 400m予選無差別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58</v>
      </c>
      <c r="O91">
        <f>Sheet9!E92</f>
        <v>1</v>
      </c>
      <c r="P91" t="str">
        <f>IFERROR(VLOOKUP(O91,Sheet6!A:B,2,0),"")</f>
        <v>男子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 50m</v>
      </c>
      <c r="T91" t="s">
        <v>183</v>
      </c>
      <c r="U91" t="s">
        <v>184</v>
      </c>
      <c r="V91" t="str">
        <f t="shared" si="12"/>
        <v>男子自由形  50m予選無差別</v>
      </c>
      <c r="Y91">
        <f t="shared" si="13"/>
        <v>58</v>
      </c>
      <c r="Z91" t="str">
        <f t="shared" si="10"/>
        <v/>
      </c>
      <c r="AA91" t="str">
        <f t="shared" si="14"/>
        <v>男子自由形  50m予選無差別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58</v>
      </c>
      <c r="O92">
        <f>Sheet9!E93</f>
        <v>1</v>
      </c>
      <c r="P92" t="str">
        <f>IFERROR(VLOOKUP(O92,Sheet6!A:B,2,0),"")</f>
        <v>男子</v>
      </c>
      <c r="Q92" t="str">
        <f>Sheet9!A93</f>
        <v>背泳ぎ　　　　</v>
      </c>
      <c r="R92" t="str">
        <f t="shared" si="9"/>
        <v>背泳ぎ</v>
      </c>
      <c r="S92" t="str">
        <f>Sheet9!B93</f>
        <v xml:space="preserve"> 100m</v>
      </c>
      <c r="T92" t="s">
        <v>183</v>
      </c>
      <c r="U92" t="s">
        <v>184</v>
      </c>
      <c r="V92" t="str">
        <f t="shared" si="12"/>
        <v>男子背泳ぎ 100m予選無差別</v>
      </c>
      <c r="Y92">
        <f t="shared" si="13"/>
        <v>58</v>
      </c>
      <c r="Z92" t="str">
        <f t="shared" si="10"/>
        <v/>
      </c>
      <c r="AA92" t="str">
        <f t="shared" si="14"/>
        <v>男子背泳ぎ 100m予選無差別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59</v>
      </c>
      <c r="O93">
        <f>Sheet9!E94</f>
        <v>1</v>
      </c>
      <c r="P93" t="str">
        <f>IFERROR(VLOOKUP(O93,Sheet6!A:B,2,0),"")</f>
        <v>男子</v>
      </c>
      <c r="Q93" t="str">
        <f>Sheet9!A94</f>
        <v>自由形　　　　</v>
      </c>
      <c r="R93" t="str">
        <f t="shared" si="9"/>
        <v>自由形</v>
      </c>
      <c r="S93" t="str">
        <f>Sheet9!B94</f>
        <v xml:space="preserve">  50m</v>
      </c>
      <c r="T93" t="s">
        <v>183</v>
      </c>
      <c r="U93" t="s">
        <v>184</v>
      </c>
      <c r="V93" t="str">
        <f t="shared" si="12"/>
        <v>男子自由形  50m予選無差別</v>
      </c>
      <c r="Y93">
        <f t="shared" si="13"/>
        <v>59</v>
      </c>
      <c r="Z93" t="str">
        <f t="shared" si="10"/>
        <v/>
      </c>
      <c r="AA93" t="str">
        <f t="shared" si="14"/>
        <v>男子自由形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59</v>
      </c>
      <c r="O94">
        <f>Sheet9!E95</f>
        <v>1</v>
      </c>
      <c r="P94" t="str">
        <f>IFERROR(VLOOKUP(O94,Sheet6!A:B,2,0),"")</f>
        <v>男子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100m</v>
      </c>
      <c r="T94" t="s">
        <v>183</v>
      </c>
      <c r="U94" t="s">
        <v>184</v>
      </c>
      <c r="V94" t="str">
        <f t="shared" si="12"/>
        <v>男子自由形 100m予選無差別</v>
      </c>
      <c r="Y94">
        <f t="shared" si="13"/>
        <v>59</v>
      </c>
      <c r="Z94" t="str">
        <f t="shared" si="10"/>
        <v/>
      </c>
      <c r="AA94" t="str">
        <f t="shared" si="14"/>
        <v>男子自由形 100m予選無差別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59</v>
      </c>
      <c r="O95">
        <f>Sheet9!E96</f>
        <v>1</v>
      </c>
      <c r="P95" t="str">
        <f>IFERROR(VLOOKUP(O95,Sheet6!A:B,2,0),"")</f>
        <v>男子</v>
      </c>
      <c r="Q95" t="str">
        <f>Sheet9!A96</f>
        <v>自由形　　　　</v>
      </c>
      <c r="R95" t="str">
        <f t="shared" si="9"/>
        <v>自由形</v>
      </c>
      <c r="S95" t="str">
        <f>Sheet9!B96</f>
        <v xml:space="preserve"> 200m</v>
      </c>
      <c r="T95" t="s">
        <v>183</v>
      </c>
      <c r="U95" t="s">
        <v>184</v>
      </c>
      <c r="V95" t="str">
        <f t="shared" si="12"/>
        <v>男子自由形 200m予選無差別</v>
      </c>
      <c r="Y95">
        <f t="shared" si="13"/>
        <v>59</v>
      </c>
      <c r="Z95" t="str">
        <f t="shared" si="10"/>
        <v/>
      </c>
      <c r="AA95" t="str">
        <f t="shared" si="14"/>
        <v>男子自由形 200m予選無差別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60</v>
      </c>
      <c r="O96">
        <f>Sheet9!E97</f>
        <v>1</v>
      </c>
      <c r="P96" t="str">
        <f>IFERROR(VLOOKUP(O96,Sheet6!A:B,2,0),"")</f>
        <v>男子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100m</v>
      </c>
      <c r="T96" t="s">
        <v>183</v>
      </c>
      <c r="U96" t="s">
        <v>184</v>
      </c>
      <c r="V96" t="str">
        <f t="shared" si="12"/>
        <v>男子自由形 100m予選無差別</v>
      </c>
      <c r="Y96">
        <f t="shared" si="13"/>
        <v>60</v>
      </c>
      <c r="Z96" t="str">
        <f t="shared" si="10"/>
        <v/>
      </c>
      <c r="AA96" t="str">
        <f t="shared" si="14"/>
        <v>男子自由形 100m予選無差別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60</v>
      </c>
      <c r="O97">
        <f>Sheet9!E98</f>
        <v>1</v>
      </c>
      <c r="P97" t="str">
        <f>IFERROR(VLOOKUP(O97,Sheet6!A:B,2,0),"")</f>
        <v>男子</v>
      </c>
      <c r="Q97" t="str">
        <f>Sheet9!A98</f>
        <v>自由形　　　　</v>
      </c>
      <c r="R97" t="str">
        <f t="shared" ref="R97:R128" si="15">IFERROR(VLOOKUP(Q97,AG:AH,2,0),"")</f>
        <v>自由形</v>
      </c>
      <c r="S97" t="str">
        <f>Sheet9!B98</f>
        <v xml:space="preserve"> 200m</v>
      </c>
      <c r="T97" t="s">
        <v>183</v>
      </c>
      <c r="U97" t="s">
        <v>184</v>
      </c>
      <c r="V97" t="str">
        <f t="shared" si="12"/>
        <v>男子自由形 200m予選無差別</v>
      </c>
      <c r="Y97">
        <f t="shared" si="13"/>
        <v>60</v>
      </c>
      <c r="Z97" t="str">
        <f t="shared" si="10"/>
        <v/>
      </c>
      <c r="AA97" t="str">
        <f t="shared" si="14"/>
        <v>男子自由形 200m予選無差別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60</v>
      </c>
      <c r="O98">
        <f>Sheet9!E99</f>
        <v>1</v>
      </c>
      <c r="P98" t="str">
        <f>IFERROR(VLOOKUP(O98,Sheet6!A:B,2,0),"")</f>
        <v>男子</v>
      </c>
      <c r="Q98" t="str">
        <f>Sheet9!A99</f>
        <v>個人メドレー　</v>
      </c>
      <c r="R98" t="str">
        <f t="shared" si="15"/>
        <v>個人メドレー</v>
      </c>
      <c r="S98" t="str">
        <f>Sheet9!B99</f>
        <v xml:space="preserve"> 200m</v>
      </c>
      <c r="T98" t="s">
        <v>183</v>
      </c>
      <c r="U98" t="s">
        <v>184</v>
      </c>
      <c r="V98" t="str">
        <f t="shared" si="12"/>
        <v>男子個人メドレー 200m予選無差別</v>
      </c>
      <c r="Y98">
        <f t="shared" si="13"/>
        <v>60</v>
      </c>
      <c r="Z98" t="str">
        <f t="shared" si="10"/>
        <v/>
      </c>
      <c r="AA98" t="str">
        <f t="shared" si="14"/>
        <v>男子個人メドレー 200m予選無差別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61</v>
      </c>
      <c r="O99">
        <f>Sheet9!E100</f>
        <v>2</v>
      </c>
      <c r="P99" t="str">
        <f>IFERROR(VLOOKUP(O99,Sheet6!A:B,2,0),"")</f>
        <v>女子</v>
      </c>
      <c r="Q99" t="str">
        <f>Sheet9!A100</f>
        <v>自由形　　　　</v>
      </c>
      <c r="R99" t="str">
        <f t="shared" si="15"/>
        <v>自由形</v>
      </c>
      <c r="S99" t="str">
        <f>Sheet9!B100</f>
        <v xml:space="preserve"> 100m</v>
      </c>
      <c r="T99" t="s">
        <v>183</v>
      </c>
      <c r="U99" t="s">
        <v>184</v>
      </c>
      <c r="V99" t="str">
        <f t="shared" si="12"/>
        <v>女子自由形 100m予選無差別</v>
      </c>
      <c r="Y99">
        <f t="shared" si="13"/>
        <v>61</v>
      </c>
      <c r="Z99" t="str">
        <f t="shared" si="10"/>
        <v/>
      </c>
      <c r="AA99" t="str">
        <f t="shared" si="14"/>
        <v>女子自由形 100m予選無差別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61</v>
      </c>
      <c r="O100">
        <f>Sheet9!E101</f>
        <v>2</v>
      </c>
      <c r="P100" t="str">
        <f>IFERROR(VLOOKUP(O100,Sheet6!A:B,2,0),"")</f>
        <v>女子</v>
      </c>
      <c r="Q100" t="str">
        <f>Sheet9!A101</f>
        <v>自由形　　　　</v>
      </c>
      <c r="R100" t="str">
        <f t="shared" si="15"/>
        <v>自由形</v>
      </c>
      <c r="S100" t="str">
        <f>Sheet9!B101</f>
        <v xml:space="preserve"> 200m</v>
      </c>
      <c r="T100" t="s">
        <v>183</v>
      </c>
      <c r="U100" t="s">
        <v>184</v>
      </c>
      <c r="V100" t="str">
        <f t="shared" si="12"/>
        <v>女子自由形 200m予選無差別</v>
      </c>
      <c r="Y100">
        <f t="shared" si="13"/>
        <v>61</v>
      </c>
      <c r="Z100" t="str">
        <f t="shared" si="10"/>
        <v/>
      </c>
      <c r="AA100" t="str">
        <f t="shared" si="14"/>
        <v>女子自由形 200m予選無差別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61</v>
      </c>
      <c r="O101">
        <f>Sheet9!E102</f>
        <v>2</v>
      </c>
      <c r="P101" t="str">
        <f>IFERROR(VLOOKUP(O101,Sheet6!A:B,2,0),"")</f>
        <v>女子</v>
      </c>
      <c r="Q101" t="str">
        <f>Sheet9!A102</f>
        <v>自由形　　　　</v>
      </c>
      <c r="R101" t="str">
        <f t="shared" si="15"/>
        <v>自由形</v>
      </c>
      <c r="S101" t="str">
        <f>Sheet9!B102</f>
        <v xml:space="preserve"> 400m</v>
      </c>
      <c r="T101" t="s">
        <v>183</v>
      </c>
      <c r="U101" t="s">
        <v>184</v>
      </c>
      <c r="V101" t="str">
        <f t="shared" si="12"/>
        <v>女子自由形 400m予選無差別</v>
      </c>
      <c r="Y101">
        <f t="shared" si="13"/>
        <v>61</v>
      </c>
      <c r="Z101" t="str">
        <f t="shared" si="10"/>
        <v/>
      </c>
      <c r="AA101" t="str">
        <f t="shared" si="14"/>
        <v>女子自由形 400m予選無差別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62</v>
      </c>
      <c r="O102">
        <f>Sheet9!E103</f>
        <v>1</v>
      </c>
      <c r="P102" t="str">
        <f>IFERROR(VLOOKUP(O102,Sheet6!A:B,2,0),"")</f>
        <v>男子</v>
      </c>
      <c r="Q102" t="str">
        <f>Sheet9!A103</f>
        <v>自由形　　　　</v>
      </c>
      <c r="R102" t="str">
        <f t="shared" si="15"/>
        <v>自由形</v>
      </c>
      <c r="S102" t="str">
        <f>Sheet9!B103</f>
        <v xml:space="preserve">  50m</v>
      </c>
      <c r="T102" t="s">
        <v>183</v>
      </c>
      <c r="U102" t="s">
        <v>184</v>
      </c>
      <c r="V102" t="str">
        <f t="shared" si="12"/>
        <v>男子自由形  50m予選無差別</v>
      </c>
      <c r="Y102">
        <f t="shared" si="13"/>
        <v>62</v>
      </c>
      <c r="Z102" t="str">
        <f t="shared" si="10"/>
        <v/>
      </c>
      <c r="AA102" t="str">
        <f t="shared" si="14"/>
        <v>男子自由形  50m予選無差別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62</v>
      </c>
      <c r="O103">
        <f>Sheet9!E104</f>
        <v>1</v>
      </c>
      <c r="P103" t="str">
        <f>IFERROR(VLOOKUP(O103,Sheet6!A:B,2,0),"")</f>
        <v>男子</v>
      </c>
      <c r="Q103" t="str">
        <f>Sheet9!A104</f>
        <v>自由形　　　　</v>
      </c>
      <c r="R103" t="str">
        <f t="shared" si="15"/>
        <v>自由形</v>
      </c>
      <c r="S103" t="str">
        <f>Sheet9!B104</f>
        <v xml:space="preserve"> 100m</v>
      </c>
      <c r="T103" t="s">
        <v>183</v>
      </c>
      <c r="U103" t="s">
        <v>184</v>
      </c>
      <c r="V103" t="str">
        <f t="shared" si="12"/>
        <v>男子自由形 100m予選無差別</v>
      </c>
      <c r="Y103">
        <f t="shared" si="13"/>
        <v>62</v>
      </c>
      <c r="Z103" t="str">
        <f t="shared" si="10"/>
        <v/>
      </c>
      <c r="AA103" t="str">
        <f t="shared" si="14"/>
        <v>男子自由形 100m予選無差別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63</v>
      </c>
      <c r="O104">
        <f>Sheet9!E105</f>
        <v>1</v>
      </c>
      <c r="P104" t="str">
        <f>IFERROR(VLOOKUP(O104,Sheet6!A:B,2,0),"")</f>
        <v>男子</v>
      </c>
      <c r="Q104" t="str">
        <f>Sheet9!A105</f>
        <v>バタフライ　　</v>
      </c>
      <c r="R104" t="str">
        <f t="shared" si="15"/>
        <v>バタフライ</v>
      </c>
      <c r="S104" t="str">
        <f>Sheet9!B105</f>
        <v xml:space="preserve"> 100m</v>
      </c>
      <c r="T104" t="s">
        <v>183</v>
      </c>
      <c r="U104" t="s">
        <v>184</v>
      </c>
      <c r="V104" t="str">
        <f t="shared" si="12"/>
        <v>男子バタフライ 100m予選無差別</v>
      </c>
      <c r="Y104">
        <f t="shared" si="13"/>
        <v>63</v>
      </c>
      <c r="Z104" t="str">
        <f t="shared" si="10"/>
        <v/>
      </c>
      <c r="AA104" t="str">
        <f t="shared" si="14"/>
        <v>男子バタフライ 100m予選無差別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63</v>
      </c>
      <c r="O105">
        <f>Sheet9!E106</f>
        <v>1</v>
      </c>
      <c r="P105" t="str">
        <f>IFERROR(VLOOKUP(O105,Sheet6!A:B,2,0),"")</f>
        <v>男子</v>
      </c>
      <c r="Q105" t="str">
        <f>Sheet9!A106</f>
        <v>バタフライ　　</v>
      </c>
      <c r="R105" t="str">
        <f t="shared" si="15"/>
        <v>バタフライ</v>
      </c>
      <c r="S105" t="str">
        <f>Sheet9!B106</f>
        <v xml:space="preserve"> 200m</v>
      </c>
      <c r="T105" t="s">
        <v>183</v>
      </c>
      <c r="U105" t="s">
        <v>184</v>
      </c>
      <c r="V105" t="str">
        <f t="shared" si="12"/>
        <v>男子バタフライ 200m予選無差別</v>
      </c>
      <c r="Y105">
        <f t="shared" si="13"/>
        <v>63</v>
      </c>
      <c r="Z105" t="str">
        <f t="shared" si="10"/>
        <v/>
      </c>
      <c r="AA105" t="str">
        <f t="shared" si="14"/>
        <v>男子バタフライ 200m予選無差別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63</v>
      </c>
      <c r="O106">
        <f>Sheet9!E107</f>
        <v>1</v>
      </c>
      <c r="P106" t="str">
        <f>IFERROR(VLOOKUP(O106,Sheet6!A:B,2,0),"")</f>
        <v>男子</v>
      </c>
      <c r="Q106" t="str">
        <f>Sheet9!A107</f>
        <v>個人メドレー　</v>
      </c>
      <c r="R106" t="str">
        <f t="shared" si="15"/>
        <v>個人メドレー</v>
      </c>
      <c r="S106" t="str">
        <f>Sheet9!B107</f>
        <v xml:space="preserve"> 400m</v>
      </c>
      <c r="T106" t="s">
        <v>183</v>
      </c>
      <c r="U106" t="s">
        <v>184</v>
      </c>
      <c r="V106" t="str">
        <f t="shared" si="12"/>
        <v>男子個人メドレー 400m予選無差別</v>
      </c>
      <c r="Y106">
        <f t="shared" si="13"/>
        <v>63</v>
      </c>
      <c r="Z106" t="str">
        <f t="shared" si="10"/>
        <v/>
      </c>
      <c r="AA106" t="str">
        <f t="shared" si="14"/>
        <v>男子個人メドレー 400m予選無差別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64</v>
      </c>
      <c r="O107">
        <f>Sheet9!E108</f>
        <v>1</v>
      </c>
      <c r="P107" t="str">
        <f>IFERROR(VLOOKUP(O107,Sheet6!A:B,2,0),"")</f>
        <v>男子</v>
      </c>
      <c r="Q107" t="str">
        <f>Sheet9!A108</f>
        <v>背泳ぎ　　　　</v>
      </c>
      <c r="R107" t="str">
        <f t="shared" si="15"/>
        <v>背泳ぎ</v>
      </c>
      <c r="S107" t="str">
        <f>Sheet9!B108</f>
        <v xml:space="preserve">  50m</v>
      </c>
      <c r="T107" t="s">
        <v>183</v>
      </c>
      <c r="U107" t="s">
        <v>184</v>
      </c>
      <c r="V107" t="str">
        <f t="shared" si="12"/>
        <v>男子背泳ぎ  50m予選無差別</v>
      </c>
      <c r="Y107">
        <f t="shared" si="13"/>
        <v>64</v>
      </c>
      <c r="Z107" t="str">
        <f t="shared" si="10"/>
        <v/>
      </c>
      <c r="AA107" t="str">
        <f t="shared" si="14"/>
        <v>男子背泳ぎ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64</v>
      </c>
      <c r="O108">
        <f>Sheet9!E109</f>
        <v>1</v>
      </c>
      <c r="P108" t="str">
        <f>IFERROR(VLOOKUP(O108,Sheet6!A:B,2,0),"")</f>
        <v>男子</v>
      </c>
      <c r="Q108" t="str">
        <f>Sheet9!A109</f>
        <v>背泳ぎ　　　　</v>
      </c>
      <c r="R108" t="str">
        <f t="shared" si="15"/>
        <v>背泳ぎ</v>
      </c>
      <c r="S108" t="str">
        <f>Sheet9!B109</f>
        <v xml:space="preserve"> 100m</v>
      </c>
      <c r="T108" t="s">
        <v>183</v>
      </c>
      <c r="U108" t="s">
        <v>184</v>
      </c>
      <c r="V108" t="str">
        <f t="shared" si="12"/>
        <v>男子背泳ぎ 100m予選無差別</v>
      </c>
      <c r="Y108">
        <f t="shared" si="13"/>
        <v>64</v>
      </c>
      <c r="Z108" t="str">
        <f t="shared" si="10"/>
        <v/>
      </c>
      <c r="AA108" t="str">
        <f t="shared" si="14"/>
        <v>男子背泳ぎ 100m予選無差別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65</v>
      </c>
      <c r="O109">
        <f>Sheet9!E110</f>
        <v>1</v>
      </c>
      <c r="P109" t="str">
        <f>IFERROR(VLOOKUP(O109,Sheet6!A:B,2,0),"")</f>
        <v>男子</v>
      </c>
      <c r="Q109" t="str">
        <f>Sheet9!A110</f>
        <v>自由形　　　　</v>
      </c>
      <c r="R109" t="str">
        <f t="shared" si="15"/>
        <v>自由形</v>
      </c>
      <c r="S109" t="str">
        <f>Sheet9!B110</f>
        <v xml:space="preserve"> 100m</v>
      </c>
      <c r="T109" t="s">
        <v>183</v>
      </c>
      <c r="U109" t="s">
        <v>184</v>
      </c>
      <c r="V109" t="str">
        <f t="shared" si="12"/>
        <v>男子自由形 100m予選無差別</v>
      </c>
      <c r="Y109">
        <f t="shared" si="13"/>
        <v>65</v>
      </c>
      <c r="Z109" t="str">
        <f t="shared" si="10"/>
        <v/>
      </c>
      <c r="AA109" t="str">
        <f t="shared" si="14"/>
        <v>男子自由形 100m予選無差別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65</v>
      </c>
      <c r="O110">
        <f>Sheet9!E111</f>
        <v>1</v>
      </c>
      <c r="P110" t="str">
        <f>IFERROR(VLOOKUP(O110,Sheet6!A:B,2,0),"")</f>
        <v>男子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200m</v>
      </c>
      <c r="T110" t="s">
        <v>183</v>
      </c>
      <c r="U110" t="s">
        <v>184</v>
      </c>
      <c r="V110" t="str">
        <f t="shared" si="12"/>
        <v>男子自由形 200m予選無差別</v>
      </c>
      <c r="Y110">
        <f t="shared" si="13"/>
        <v>65</v>
      </c>
      <c r="Z110" t="str">
        <f t="shared" si="10"/>
        <v/>
      </c>
      <c r="AA110" t="str">
        <f t="shared" si="14"/>
        <v>男子自由形 200m予選無差別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65</v>
      </c>
      <c r="O111">
        <f>Sheet9!E112</f>
        <v>1</v>
      </c>
      <c r="P111" t="str">
        <f>IFERROR(VLOOKUP(O111,Sheet6!A:B,2,0),"")</f>
        <v>男子</v>
      </c>
      <c r="Q111" t="str">
        <f>Sheet9!A112</f>
        <v>バタフライ　　</v>
      </c>
      <c r="R111" t="str">
        <f t="shared" si="15"/>
        <v>バタフライ</v>
      </c>
      <c r="S111" t="str">
        <f>Sheet9!B112</f>
        <v xml:space="preserve"> 100m</v>
      </c>
      <c r="T111" t="s">
        <v>183</v>
      </c>
      <c r="U111" t="s">
        <v>184</v>
      </c>
      <c r="V111" t="str">
        <f t="shared" si="12"/>
        <v>男子バタフライ 100m予選無差別</v>
      </c>
      <c r="Y111">
        <f t="shared" si="13"/>
        <v>65</v>
      </c>
      <c r="Z111" t="str">
        <f t="shared" si="10"/>
        <v/>
      </c>
      <c r="AA111" t="str">
        <f t="shared" si="14"/>
        <v>男子バタフライ 100m予選無差別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66</v>
      </c>
      <c r="O112">
        <f>Sheet9!E113</f>
        <v>2</v>
      </c>
      <c r="P112" t="str">
        <f>IFERROR(VLOOKUP(O112,Sheet6!A:B,2,0),"")</f>
        <v>女子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200m</v>
      </c>
      <c r="T112" t="s">
        <v>183</v>
      </c>
      <c r="U112" t="s">
        <v>184</v>
      </c>
      <c r="V112" t="str">
        <f t="shared" si="12"/>
        <v>女子自由形 200m予選無差別</v>
      </c>
      <c r="Y112">
        <f t="shared" si="13"/>
        <v>66</v>
      </c>
      <c r="Z112" t="str">
        <f t="shared" si="10"/>
        <v/>
      </c>
      <c r="AA112" t="str">
        <f t="shared" si="14"/>
        <v>女子自由形 200m予選無差別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66</v>
      </c>
      <c r="O113">
        <f>Sheet9!E114</f>
        <v>2</v>
      </c>
      <c r="P113" t="str">
        <f>IFERROR(VLOOKUP(O113,Sheet6!A:B,2,0),"")</f>
        <v>女子</v>
      </c>
      <c r="Q113" t="str">
        <f>Sheet9!A114</f>
        <v>自由形　　　　</v>
      </c>
      <c r="R113" t="str">
        <f t="shared" si="15"/>
        <v>自由形</v>
      </c>
      <c r="S113" t="str">
        <f>Sheet9!B114</f>
        <v xml:space="preserve"> 400m</v>
      </c>
      <c r="T113" t="s">
        <v>183</v>
      </c>
      <c r="U113" t="s">
        <v>184</v>
      </c>
      <c r="V113" t="str">
        <f t="shared" si="12"/>
        <v>女子自由形 400m予選無差別</v>
      </c>
      <c r="Y113">
        <f t="shared" si="13"/>
        <v>66</v>
      </c>
      <c r="Z113" t="str">
        <f t="shared" si="10"/>
        <v/>
      </c>
      <c r="AA113" t="str">
        <f t="shared" si="14"/>
        <v>女子自由形 400m予選無差別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67</v>
      </c>
      <c r="O114">
        <f>Sheet9!E115</f>
        <v>2</v>
      </c>
      <c r="P114" t="str">
        <f>IFERROR(VLOOKUP(O114,Sheet6!A:B,2,0),"")</f>
        <v>女子</v>
      </c>
      <c r="Q114" t="str">
        <f>Sheet9!A115</f>
        <v>自由形　　　　</v>
      </c>
      <c r="R114" t="str">
        <f t="shared" si="15"/>
        <v>自由形</v>
      </c>
      <c r="S114" t="str">
        <f>Sheet9!B115</f>
        <v xml:space="preserve"> 100m</v>
      </c>
      <c r="T114" t="s">
        <v>183</v>
      </c>
      <c r="U114" t="s">
        <v>184</v>
      </c>
      <c r="V114" t="str">
        <f t="shared" si="12"/>
        <v>女子自由形 100m予選無差別</v>
      </c>
      <c r="Y114">
        <f t="shared" si="13"/>
        <v>67</v>
      </c>
      <c r="Z114" t="str">
        <f t="shared" si="10"/>
        <v/>
      </c>
      <c r="AA114" t="str">
        <f t="shared" si="14"/>
        <v>女子自由形 100m予選無差別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67</v>
      </c>
      <c r="O115">
        <f>Sheet9!E116</f>
        <v>2</v>
      </c>
      <c r="P115" t="str">
        <f>IFERROR(VLOOKUP(O115,Sheet6!A:B,2,0),"")</f>
        <v>女子</v>
      </c>
      <c r="Q115" t="str">
        <f>Sheet9!A116</f>
        <v>自由形　　　　</v>
      </c>
      <c r="R115" t="str">
        <f t="shared" si="15"/>
        <v>自由形</v>
      </c>
      <c r="S115" t="str">
        <f>Sheet9!B116</f>
        <v xml:space="preserve"> 200m</v>
      </c>
      <c r="T115" t="s">
        <v>183</v>
      </c>
      <c r="U115" t="s">
        <v>184</v>
      </c>
      <c r="V115" t="str">
        <f t="shared" si="12"/>
        <v>女子自由形 200m予選無差別</v>
      </c>
      <c r="Y115">
        <f t="shared" si="13"/>
        <v>67</v>
      </c>
      <c r="Z115" t="str">
        <f t="shared" si="10"/>
        <v/>
      </c>
      <c r="AA115" t="str">
        <f t="shared" si="14"/>
        <v>女子自由形 200m予選無差別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68</v>
      </c>
      <c r="O116">
        <f>Sheet9!E117</f>
        <v>2</v>
      </c>
      <c r="P116" t="str">
        <f>IFERROR(VLOOKUP(O116,Sheet6!A:B,2,0),"")</f>
        <v>女子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200m</v>
      </c>
      <c r="T116" t="s">
        <v>183</v>
      </c>
      <c r="U116" t="s">
        <v>184</v>
      </c>
      <c r="V116" t="str">
        <f t="shared" si="12"/>
        <v>女子自由形 200m予選無差別</v>
      </c>
      <c r="Y116">
        <f t="shared" si="13"/>
        <v>68</v>
      </c>
      <c r="Z116" t="str">
        <f t="shared" si="10"/>
        <v/>
      </c>
      <c r="AA116" t="str">
        <f t="shared" si="14"/>
        <v>女子自由形 200m予選無差別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68</v>
      </c>
      <c r="O117">
        <f>Sheet9!E118</f>
        <v>2</v>
      </c>
      <c r="P117" t="str">
        <f>IFERROR(VLOOKUP(O117,Sheet6!A:B,2,0),"")</f>
        <v>女子</v>
      </c>
      <c r="Q117" t="str">
        <f>Sheet9!A118</f>
        <v>自由形　　　　</v>
      </c>
      <c r="R117" t="str">
        <f t="shared" si="15"/>
        <v>自由形</v>
      </c>
      <c r="S117" t="str">
        <f>Sheet9!B118</f>
        <v xml:space="preserve"> 400m</v>
      </c>
      <c r="T117" t="s">
        <v>183</v>
      </c>
      <c r="U117" t="s">
        <v>184</v>
      </c>
      <c r="V117" t="str">
        <f t="shared" si="12"/>
        <v>女子自由形 400m予選無差別</v>
      </c>
      <c r="Y117">
        <f t="shared" si="13"/>
        <v>68</v>
      </c>
      <c r="Z117" t="str">
        <f t="shared" si="10"/>
        <v/>
      </c>
      <c r="AA117" t="str">
        <f t="shared" si="14"/>
        <v>女子自由形 400m予選無差別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69</v>
      </c>
      <c r="O118">
        <f>Sheet9!E119</f>
        <v>1</v>
      </c>
      <c r="P118" t="str">
        <f>IFERROR(VLOOKUP(O118,Sheet6!A:B,2,0),"")</f>
        <v>男子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 50m</v>
      </c>
      <c r="T118" t="s">
        <v>183</v>
      </c>
      <c r="U118" t="s">
        <v>184</v>
      </c>
      <c r="V118" t="str">
        <f t="shared" si="12"/>
        <v>男子自由形  50m予選無差別</v>
      </c>
      <c r="Y118">
        <f t="shared" si="13"/>
        <v>69</v>
      </c>
      <c r="Z118" t="str">
        <f t="shared" si="10"/>
        <v/>
      </c>
      <c r="AA118" t="str">
        <f t="shared" si="14"/>
        <v>男子自由形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69</v>
      </c>
      <c r="O119">
        <f>Sheet9!E120</f>
        <v>1</v>
      </c>
      <c r="P119" t="str">
        <f>IFERROR(VLOOKUP(O119,Sheet6!A:B,2,0),"")</f>
        <v>男子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100m</v>
      </c>
      <c r="T119" t="s">
        <v>183</v>
      </c>
      <c r="U119" t="s">
        <v>184</v>
      </c>
      <c r="V119" t="str">
        <f t="shared" si="12"/>
        <v>男子自由形 100m予選無差別</v>
      </c>
      <c r="Y119">
        <f t="shared" si="13"/>
        <v>69</v>
      </c>
      <c r="Z119" t="str">
        <f t="shared" si="10"/>
        <v/>
      </c>
      <c r="AA119" t="str">
        <f t="shared" si="14"/>
        <v>男子自由形 100m予選無差別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70</v>
      </c>
      <c r="O120">
        <f>Sheet9!E121</f>
        <v>1</v>
      </c>
      <c r="P120" t="str">
        <f>IFERROR(VLOOKUP(O120,Sheet6!A:B,2,0),"")</f>
        <v>男子</v>
      </c>
      <c r="Q120" t="str">
        <f>Sheet9!A121</f>
        <v>平泳ぎ　　　　</v>
      </c>
      <c r="R120" t="str">
        <f t="shared" si="15"/>
        <v>平泳ぎ</v>
      </c>
      <c r="S120" t="str">
        <f>Sheet9!B121</f>
        <v xml:space="preserve"> 100m</v>
      </c>
      <c r="T120" t="s">
        <v>183</v>
      </c>
      <c r="U120" t="s">
        <v>184</v>
      </c>
      <c r="V120" t="str">
        <f t="shared" si="12"/>
        <v>男子平泳ぎ 100m予選無差別</v>
      </c>
      <c r="Y120">
        <f t="shared" si="13"/>
        <v>70</v>
      </c>
      <c r="Z120" t="str">
        <f t="shared" si="10"/>
        <v/>
      </c>
      <c r="AA120" t="str">
        <f t="shared" si="14"/>
        <v>男子平泳ぎ 100m予選無差別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70</v>
      </c>
      <c r="O121">
        <f>Sheet9!E122</f>
        <v>1</v>
      </c>
      <c r="P121" t="str">
        <f>IFERROR(VLOOKUP(O121,Sheet6!A:B,2,0),"")</f>
        <v>男子</v>
      </c>
      <c r="Q121" t="str">
        <f>Sheet9!A122</f>
        <v>平泳ぎ　　　　</v>
      </c>
      <c r="R121" t="str">
        <f t="shared" si="15"/>
        <v>平泳ぎ</v>
      </c>
      <c r="S121" t="str">
        <f>Sheet9!B122</f>
        <v xml:space="preserve"> 200m</v>
      </c>
      <c r="T121" t="s">
        <v>183</v>
      </c>
      <c r="U121" t="s">
        <v>184</v>
      </c>
      <c r="V121" t="str">
        <f t="shared" si="12"/>
        <v>男子平泳ぎ 200m予選無差別</v>
      </c>
      <c r="Y121">
        <f t="shared" si="13"/>
        <v>70</v>
      </c>
      <c r="Z121" t="str">
        <f t="shared" si="10"/>
        <v/>
      </c>
      <c r="AA121" t="str">
        <f t="shared" si="14"/>
        <v>男子平泳ぎ 200m予選無差別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71</v>
      </c>
      <c r="O122">
        <f>Sheet9!E123</f>
        <v>1</v>
      </c>
      <c r="P122" t="str">
        <f>IFERROR(VLOOKUP(O122,Sheet6!A:B,2,0),"")</f>
        <v>男子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 50m</v>
      </c>
      <c r="T122" t="s">
        <v>183</v>
      </c>
      <c r="U122" t="s">
        <v>184</v>
      </c>
      <c r="V122" t="str">
        <f t="shared" si="12"/>
        <v>男子自由形  50m予選無差別</v>
      </c>
      <c r="Y122">
        <f t="shared" si="13"/>
        <v>71</v>
      </c>
      <c r="Z122" t="str">
        <f t="shared" si="10"/>
        <v/>
      </c>
      <c r="AA122" t="str">
        <f t="shared" si="14"/>
        <v>男子自由形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71</v>
      </c>
      <c r="O123">
        <f>Sheet9!E124</f>
        <v>1</v>
      </c>
      <c r="P123" t="str">
        <f>IFERROR(VLOOKUP(O123,Sheet6!A:B,2,0),"")</f>
        <v>男子</v>
      </c>
      <c r="Q123" t="str">
        <f>Sheet9!A124</f>
        <v>自由形　　　　</v>
      </c>
      <c r="R123" t="str">
        <f t="shared" si="15"/>
        <v>自由形</v>
      </c>
      <c r="S123" t="str">
        <f>Sheet9!B124</f>
        <v xml:space="preserve"> 100m</v>
      </c>
      <c r="T123" t="s">
        <v>183</v>
      </c>
      <c r="U123" t="s">
        <v>184</v>
      </c>
      <c r="V123" t="str">
        <f t="shared" si="12"/>
        <v>男子自由形 100m予選無差別</v>
      </c>
      <c r="Y123">
        <f t="shared" si="13"/>
        <v>71</v>
      </c>
      <c r="Z123" t="str">
        <f t="shared" si="10"/>
        <v/>
      </c>
      <c r="AA123" t="str">
        <f t="shared" si="14"/>
        <v>男子自由形 100m予選無差別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72</v>
      </c>
      <c r="O124">
        <f>Sheet9!E125</f>
        <v>1</v>
      </c>
      <c r="P124" t="str">
        <f>IFERROR(VLOOKUP(O124,Sheet6!A:B,2,0),"")</f>
        <v>男子</v>
      </c>
      <c r="Q124" t="str">
        <f>Sheet9!A125</f>
        <v>平泳ぎ　　　　</v>
      </c>
      <c r="R124" t="str">
        <f t="shared" si="15"/>
        <v>平泳ぎ</v>
      </c>
      <c r="S124" t="str">
        <f>Sheet9!B125</f>
        <v xml:space="preserve"> 100m</v>
      </c>
      <c r="T124" t="s">
        <v>183</v>
      </c>
      <c r="U124" t="s">
        <v>184</v>
      </c>
      <c r="V124" t="str">
        <f t="shared" si="12"/>
        <v>男子平泳ぎ 100m予選無差別</v>
      </c>
      <c r="Y124">
        <f t="shared" si="13"/>
        <v>72</v>
      </c>
      <c r="Z124" t="str">
        <f t="shared" si="10"/>
        <v/>
      </c>
      <c r="AA124" t="str">
        <f t="shared" si="14"/>
        <v>男子平泳ぎ 100m予選無差別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72</v>
      </c>
      <c r="O125">
        <f>Sheet9!E126</f>
        <v>1</v>
      </c>
      <c r="P125" t="str">
        <f>IFERROR(VLOOKUP(O125,Sheet6!A:B,2,0),"")</f>
        <v>男子</v>
      </c>
      <c r="Q125" t="str">
        <f>Sheet9!A126</f>
        <v>平泳ぎ　　　　</v>
      </c>
      <c r="R125" t="str">
        <f t="shared" si="15"/>
        <v>平泳ぎ</v>
      </c>
      <c r="S125" t="str">
        <f>Sheet9!B126</f>
        <v xml:space="preserve"> 200m</v>
      </c>
      <c r="T125" t="s">
        <v>183</v>
      </c>
      <c r="U125" t="s">
        <v>184</v>
      </c>
      <c r="V125" t="str">
        <f t="shared" si="12"/>
        <v>男子平泳ぎ 200m予選無差別</v>
      </c>
      <c r="Y125">
        <f t="shared" si="13"/>
        <v>72</v>
      </c>
      <c r="Z125" t="str">
        <f t="shared" si="10"/>
        <v/>
      </c>
      <c r="AA125" t="str">
        <f t="shared" si="14"/>
        <v>男子平泳ぎ 200m予選無差別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73</v>
      </c>
      <c r="O126">
        <f>Sheet9!E127</f>
        <v>1</v>
      </c>
      <c r="P126" t="str">
        <f>IFERROR(VLOOKUP(O126,Sheet6!A:B,2,0),"")</f>
        <v>男子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100m</v>
      </c>
      <c r="T126" t="s">
        <v>183</v>
      </c>
      <c r="U126" t="s">
        <v>184</v>
      </c>
      <c r="V126" t="str">
        <f t="shared" si="12"/>
        <v>男子自由形 100m予選無差別</v>
      </c>
      <c r="Y126">
        <f t="shared" si="13"/>
        <v>73</v>
      </c>
      <c r="Z126" t="str">
        <f t="shared" si="10"/>
        <v/>
      </c>
      <c r="AA126" t="str">
        <f t="shared" si="14"/>
        <v>男子自由形 100m予選無差別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73</v>
      </c>
      <c r="O127">
        <f>Sheet9!E128</f>
        <v>1</v>
      </c>
      <c r="P127" t="str">
        <f>IFERROR(VLOOKUP(O127,Sheet6!A:B,2,0),"")</f>
        <v>男子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200m</v>
      </c>
      <c r="T127" t="s">
        <v>183</v>
      </c>
      <c r="U127" t="s">
        <v>184</v>
      </c>
      <c r="V127" t="str">
        <f t="shared" si="12"/>
        <v>男子自由形 200m予選無差別</v>
      </c>
      <c r="Y127">
        <f t="shared" si="13"/>
        <v>73</v>
      </c>
      <c r="Z127" t="str">
        <f t="shared" si="10"/>
        <v/>
      </c>
      <c r="AA127" t="str">
        <f t="shared" si="14"/>
        <v>男子自由形 200m予選無差別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73</v>
      </c>
      <c r="O128">
        <f>Sheet9!E129</f>
        <v>1</v>
      </c>
      <c r="P128" t="str">
        <f>IFERROR(VLOOKUP(O128,Sheet6!A:B,2,0),"")</f>
        <v>男子</v>
      </c>
      <c r="Q128" t="str">
        <f>Sheet9!A129</f>
        <v>バタフライ　　</v>
      </c>
      <c r="R128" t="str">
        <f t="shared" si="15"/>
        <v>バタフライ</v>
      </c>
      <c r="S128" t="str">
        <f>Sheet9!B129</f>
        <v xml:space="preserve"> 200m</v>
      </c>
      <c r="T128" t="s">
        <v>183</v>
      </c>
      <c r="U128" t="s">
        <v>184</v>
      </c>
      <c r="V128" t="str">
        <f t="shared" si="12"/>
        <v>男子バタフライ 200m予選無差別</v>
      </c>
      <c r="Y128">
        <f t="shared" si="13"/>
        <v>73</v>
      </c>
      <c r="Z128" t="str">
        <f t="shared" si="10"/>
        <v/>
      </c>
      <c r="AA128" t="str">
        <f t="shared" si="14"/>
        <v>男子バタフライ 200m予選無差別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74</v>
      </c>
      <c r="O129">
        <f>Sheet9!E130</f>
        <v>1</v>
      </c>
      <c r="P129" t="str">
        <f>IFERROR(VLOOKUP(O129,Sheet6!A:B,2,0),"")</f>
        <v>男子</v>
      </c>
      <c r="Q129" t="str">
        <f>Sheet9!A130</f>
        <v>バタフライ　　</v>
      </c>
      <c r="R129" t="str">
        <f t="shared" ref="R129:R152" si="16">IFERROR(VLOOKUP(Q129,AG:AH,2,0),"")</f>
        <v>バタフライ</v>
      </c>
      <c r="S129" t="str">
        <f>Sheet9!B130</f>
        <v xml:space="preserve"> 100m</v>
      </c>
      <c r="T129" t="s">
        <v>183</v>
      </c>
      <c r="U129" t="s">
        <v>184</v>
      </c>
      <c r="V129" t="str">
        <f t="shared" si="12"/>
        <v>男子バタフライ 100m予選無差別</v>
      </c>
      <c r="Y129">
        <f t="shared" si="13"/>
        <v>74</v>
      </c>
      <c r="Z129" t="str">
        <f t="shared" ref="Z129:Z192" si="17">IFERROR(VLOOKUP(V129,I:M,5,0),"")</f>
        <v/>
      </c>
      <c r="AA129" t="str">
        <f t="shared" si="14"/>
        <v>男子バタフライ 100m予選無差別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74</v>
      </c>
      <c r="O130">
        <f>Sheet9!E131</f>
        <v>1</v>
      </c>
      <c r="P130" t="str">
        <f>IFERROR(VLOOKUP(O130,Sheet6!A:B,2,0),"")</f>
        <v>男子</v>
      </c>
      <c r="Q130" t="str">
        <f>Sheet9!A131</f>
        <v>バタフライ　　</v>
      </c>
      <c r="R130" t="str">
        <f t="shared" si="16"/>
        <v>バタフライ</v>
      </c>
      <c r="S130" t="str">
        <f>Sheet9!B131</f>
        <v xml:space="preserve"> 200m</v>
      </c>
      <c r="T130" t="s">
        <v>183</v>
      </c>
      <c r="U130" t="s">
        <v>184</v>
      </c>
      <c r="V130" t="str">
        <f t="shared" ref="V130:V193" si="19">CONCATENATE(P130,R130,S130,T130,U130)</f>
        <v>男子バタフライ 200m予選無差別</v>
      </c>
      <c r="Y130">
        <f t="shared" ref="Y130:Y193" si="20">N130</f>
        <v>74</v>
      </c>
      <c r="Z130" t="str">
        <f t="shared" si="17"/>
        <v/>
      </c>
      <c r="AA130" t="str">
        <f t="shared" ref="AA130:AA193" si="21">V130</f>
        <v>男子バタフライ 200m予選無差別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74</v>
      </c>
      <c r="O131">
        <f>Sheet9!E132</f>
        <v>1</v>
      </c>
      <c r="P131" t="str">
        <f>IFERROR(VLOOKUP(O131,Sheet6!A:B,2,0),"")</f>
        <v>男子</v>
      </c>
      <c r="Q131" t="str">
        <f>Sheet9!A132</f>
        <v>個人メドレー　</v>
      </c>
      <c r="R131" t="str">
        <f t="shared" si="16"/>
        <v>個人メドレー</v>
      </c>
      <c r="S131" t="str">
        <f>Sheet9!B132</f>
        <v xml:space="preserve"> 200m</v>
      </c>
      <c r="T131" t="s">
        <v>183</v>
      </c>
      <c r="U131" t="s">
        <v>184</v>
      </c>
      <c r="V131" t="str">
        <f t="shared" si="19"/>
        <v>男子個人メドレー 200m予選無差別</v>
      </c>
      <c r="Y131">
        <f t="shared" si="20"/>
        <v>74</v>
      </c>
      <c r="Z131" t="str">
        <f t="shared" si="17"/>
        <v/>
      </c>
      <c r="AA131" t="str">
        <f t="shared" si="21"/>
        <v>男子個人メドレー 200m予選無差別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75</v>
      </c>
      <c r="O132">
        <f>Sheet9!E133</f>
        <v>1</v>
      </c>
      <c r="P132" t="str">
        <f>IFERROR(VLOOKUP(O132,Sheet6!A:B,2,0),"")</f>
        <v>男子</v>
      </c>
      <c r="Q132" t="str">
        <f>Sheet9!A133</f>
        <v>自由形　　　　</v>
      </c>
      <c r="R132" t="str">
        <f t="shared" si="16"/>
        <v>自由形</v>
      </c>
      <c r="S132" t="str">
        <f>Sheet9!B133</f>
        <v xml:space="preserve"> 100m</v>
      </c>
      <c r="T132" t="s">
        <v>183</v>
      </c>
      <c r="U132" t="s">
        <v>184</v>
      </c>
      <c r="V132" t="str">
        <f t="shared" si="19"/>
        <v>男子自由形 100m予選無差別</v>
      </c>
      <c r="Y132">
        <f t="shared" si="20"/>
        <v>75</v>
      </c>
      <c r="Z132" t="str">
        <f t="shared" si="17"/>
        <v/>
      </c>
      <c r="AA132" t="str">
        <f t="shared" si="21"/>
        <v>男子自由形 100m予選無差別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75</v>
      </c>
      <c r="O133">
        <f>Sheet9!E134</f>
        <v>1</v>
      </c>
      <c r="P133" t="str">
        <f>IFERROR(VLOOKUP(O133,Sheet6!A:B,2,0),"")</f>
        <v>男子</v>
      </c>
      <c r="Q133" t="str">
        <f>Sheet9!A134</f>
        <v>自由形　　　　</v>
      </c>
      <c r="R133" t="str">
        <f t="shared" si="16"/>
        <v>自由形</v>
      </c>
      <c r="S133" t="str">
        <f>Sheet9!B134</f>
        <v xml:space="preserve"> 200m</v>
      </c>
      <c r="T133" t="s">
        <v>183</v>
      </c>
      <c r="U133" t="s">
        <v>184</v>
      </c>
      <c r="V133" t="str">
        <f t="shared" si="19"/>
        <v>男子自由形 200m予選無差別</v>
      </c>
      <c r="Y133">
        <f t="shared" si="20"/>
        <v>75</v>
      </c>
      <c r="Z133" t="str">
        <f t="shared" si="17"/>
        <v/>
      </c>
      <c r="AA133" t="str">
        <f t="shared" si="21"/>
        <v>男子自由形 200m予選無差別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75</v>
      </c>
      <c r="O134">
        <f>Sheet9!E135</f>
        <v>1</v>
      </c>
      <c r="P134" t="str">
        <f>IFERROR(VLOOKUP(O134,Sheet6!A:B,2,0),"")</f>
        <v>男子</v>
      </c>
      <c r="Q134" t="str">
        <f>Sheet9!A135</f>
        <v>バタフライ　　</v>
      </c>
      <c r="R134" t="str">
        <f t="shared" si="16"/>
        <v>バタフライ</v>
      </c>
      <c r="S134" t="str">
        <f>Sheet9!B135</f>
        <v xml:space="preserve">  50m</v>
      </c>
      <c r="T134" t="s">
        <v>183</v>
      </c>
      <c r="U134" t="s">
        <v>184</v>
      </c>
      <c r="V134" t="str">
        <f t="shared" si="19"/>
        <v>男子バタフライ  50m予選無差別</v>
      </c>
      <c r="Y134">
        <f t="shared" si="20"/>
        <v>75</v>
      </c>
      <c r="Z134" t="str">
        <f t="shared" si="17"/>
        <v/>
      </c>
      <c r="AA134" t="str">
        <f t="shared" si="21"/>
        <v>男子バタフライ  50m予選無差別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76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 50m</v>
      </c>
      <c r="T135" t="s">
        <v>183</v>
      </c>
      <c r="U135" t="s">
        <v>184</v>
      </c>
      <c r="V135" t="str">
        <f t="shared" si="19"/>
        <v>男子自由形  50m予選無差別</v>
      </c>
      <c r="Y135">
        <f t="shared" si="20"/>
        <v>76</v>
      </c>
      <c r="Z135" t="str">
        <f t="shared" si="17"/>
        <v/>
      </c>
      <c r="AA135" t="str">
        <f t="shared" si="21"/>
        <v>男子自由形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76</v>
      </c>
      <c r="O136">
        <f>Sheet9!E137</f>
        <v>1</v>
      </c>
      <c r="P136" t="str">
        <f>IFERROR(VLOOKUP(O136,Sheet6!A:B,2,0),"")</f>
        <v>男子</v>
      </c>
      <c r="Q136" t="str">
        <f>Sheet9!A137</f>
        <v>背泳ぎ　　　　</v>
      </c>
      <c r="R136" t="str">
        <f t="shared" si="16"/>
        <v>背泳ぎ</v>
      </c>
      <c r="S136" t="str">
        <f>Sheet9!B137</f>
        <v xml:space="preserve"> 200m</v>
      </c>
      <c r="T136" t="s">
        <v>183</v>
      </c>
      <c r="U136" t="s">
        <v>184</v>
      </c>
      <c r="V136" t="str">
        <f t="shared" si="19"/>
        <v>男子背泳ぎ 200m予選無差別</v>
      </c>
      <c r="Y136">
        <f t="shared" si="20"/>
        <v>76</v>
      </c>
      <c r="Z136" t="str">
        <f t="shared" si="17"/>
        <v/>
      </c>
      <c r="AA136" t="str">
        <f t="shared" si="21"/>
        <v>男子背泳ぎ 200m予選無差別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76</v>
      </c>
      <c r="O137">
        <f>Sheet9!E138</f>
        <v>1</v>
      </c>
      <c r="P137" t="str">
        <f>IFERROR(VLOOKUP(O137,Sheet6!A:B,2,0),"")</f>
        <v>男子</v>
      </c>
      <c r="Q137" t="str">
        <f>Sheet9!A138</f>
        <v>個人メドレー　</v>
      </c>
      <c r="R137" t="str">
        <f t="shared" si="16"/>
        <v>個人メドレー</v>
      </c>
      <c r="S137" t="str">
        <f>Sheet9!B138</f>
        <v xml:space="preserve"> 200m</v>
      </c>
      <c r="T137" t="s">
        <v>183</v>
      </c>
      <c r="U137" t="s">
        <v>184</v>
      </c>
      <c r="V137" t="str">
        <f t="shared" si="19"/>
        <v>男子個人メドレー 200m予選無差別</v>
      </c>
      <c r="Y137">
        <f t="shared" si="20"/>
        <v>76</v>
      </c>
      <c r="Z137" t="str">
        <f t="shared" si="17"/>
        <v/>
      </c>
      <c r="AA137" t="str">
        <f t="shared" si="21"/>
        <v>男子個人メドレー 200m予選無差別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77</v>
      </c>
      <c r="O138">
        <f>Sheet9!E139</f>
        <v>1</v>
      </c>
      <c r="P138" t="str">
        <f>IFERROR(VLOOKUP(O138,Sheet6!A:B,2,0),"")</f>
        <v>男子</v>
      </c>
      <c r="Q138" t="str">
        <f>Sheet9!A139</f>
        <v>背泳ぎ　　　　</v>
      </c>
      <c r="R138" t="str">
        <f t="shared" si="16"/>
        <v>背泳ぎ</v>
      </c>
      <c r="S138" t="str">
        <f>Sheet9!B139</f>
        <v xml:space="preserve">  50m</v>
      </c>
      <c r="T138" t="s">
        <v>183</v>
      </c>
      <c r="U138" t="s">
        <v>184</v>
      </c>
      <c r="V138" t="str">
        <f t="shared" si="19"/>
        <v>男子背泳ぎ  50m予選無差別</v>
      </c>
      <c r="Y138">
        <f t="shared" si="20"/>
        <v>77</v>
      </c>
      <c r="Z138" t="str">
        <f t="shared" si="17"/>
        <v/>
      </c>
      <c r="AA138" t="str">
        <f t="shared" si="21"/>
        <v>男子背泳ぎ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77</v>
      </c>
      <c r="O139">
        <f>Sheet9!E140</f>
        <v>1</v>
      </c>
      <c r="P139" t="str">
        <f>IFERROR(VLOOKUP(O139,Sheet6!A:B,2,0),"")</f>
        <v>男子</v>
      </c>
      <c r="Q139" t="str">
        <f>Sheet9!A140</f>
        <v>背泳ぎ　　　　</v>
      </c>
      <c r="R139" t="str">
        <f t="shared" si="16"/>
        <v>背泳ぎ</v>
      </c>
      <c r="S139" t="str">
        <f>Sheet9!B140</f>
        <v xml:space="preserve"> 100m</v>
      </c>
      <c r="T139" t="s">
        <v>183</v>
      </c>
      <c r="U139" t="s">
        <v>184</v>
      </c>
      <c r="V139" t="str">
        <f t="shared" si="19"/>
        <v>男子背泳ぎ 100m予選無差別</v>
      </c>
      <c r="Y139">
        <f t="shared" si="20"/>
        <v>77</v>
      </c>
      <c r="Z139" t="str">
        <f t="shared" si="17"/>
        <v/>
      </c>
      <c r="AA139" t="str">
        <f t="shared" si="21"/>
        <v>男子背泳ぎ 100m予選無差別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77</v>
      </c>
      <c r="O140">
        <f>Sheet9!E141</f>
        <v>1</v>
      </c>
      <c r="P140" t="str">
        <f>IFERROR(VLOOKUP(O140,Sheet6!A:B,2,0),"")</f>
        <v>男子</v>
      </c>
      <c r="Q140" t="str">
        <f>Sheet9!A141</f>
        <v>バタフライ　　</v>
      </c>
      <c r="R140" t="str">
        <f t="shared" si="16"/>
        <v>バタフライ</v>
      </c>
      <c r="S140" t="str">
        <f>Sheet9!B141</f>
        <v xml:space="preserve">  50m</v>
      </c>
      <c r="T140" t="s">
        <v>183</v>
      </c>
      <c r="U140" t="s">
        <v>184</v>
      </c>
      <c r="V140" t="str">
        <f t="shared" si="19"/>
        <v>男子バタフライ  50m予選無差別</v>
      </c>
      <c r="Y140">
        <f t="shared" si="20"/>
        <v>77</v>
      </c>
      <c r="Z140" t="str">
        <f t="shared" si="17"/>
        <v/>
      </c>
      <c r="AA140" t="str">
        <f t="shared" si="21"/>
        <v>男子バタフライ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78</v>
      </c>
      <c r="O141">
        <f>Sheet9!E142</f>
        <v>1</v>
      </c>
      <c r="P141" t="str">
        <f>IFERROR(VLOOKUP(O141,Sheet6!A:B,2,0),"")</f>
        <v>男子</v>
      </c>
      <c r="Q141" t="str">
        <f>Sheet9!A142</f>
        <v>自由形　　　　</v>
      </c>
      <c r="R141" t="str">
        <f t="shared" si="16"/>
        <v>自由形</v>
      </c>
      <c r="S141" t="str">
        <f>Sheet9!B142</f>
        <v xml:space="preserve">  50m</v>
      </c>
      <c r="T141" t="s">
        <v>183</v>
      </c>
      <c r="U141" t="s">
        <v>184</v>
      </c>
      <c r="V141" t="str">
        <f t="shared" si="19"/>
        <v>男子自由形  50m予選無差別</v>
      </c>
      <c r="Y141">
        <f t="shared" si="20"/>
        <v>78</v>
      </c>
      <c r="Z141" t="str">
        <f t="shared" si="17"/>
        <v/>
      </c>
      <c r="AA141" t="str">
        <f t="shared" si="21"/>
        <v>男子自由形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78</v>
      </c>
      <c r="O142">
        <f>Sheet9!E143</f>
        <v>1</v>
      </c>
      <c r="P142" t="str">
        <f>IFERROR(VLOOKUP(O142,Sheet6!A:B,2,0),"")</f>
        <v>男子</v>
      </c>
      <c r="Q142" t="str">
        <f>Sheet9!A143</f>
        <v>背泳ぎ　　　　</v>
      </c>
      <c r="R142" t="str">
        <f t="shared" si="16"/>
        <v>背泳ぎ</v>
      </c>
      <c r="S142" t="str">
        <f>Sheet9!B143</f>
        <v xml:space="preserve">  50m</v>
      </c>
      <c r="T142" t="s">
        <v>183</v>
      </c>
      <c r="U142" t="s">
        <v>184</v>
      </c>
      <c r="V142" t="str">
        <f t="shared" si="19"/>
        <v>男子背泳ぎ  50m予選無差別</v>
      </c>
      <c r="Y142">
        <f t="shared" si="20"/>
        <v>78</v>
      </c>
      <c r="Z142" t="str">
        <f t="shared" si="17"/>
        <v/>
      </c>
      <c r="AA142" t="str">
        <f t="shared" si="21"/>
        <v>男子背泳ぎ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82</v>
      </c>
      <c r="O143">
        <f>Sheet9!E144</f>
        <v>2</v>
      </c>
      <c r="P143" t="str">
        <f>IFERROR(VLOOKUP(O143,Sheet6!A:B,2,0),"")</f>
        <v>女子</v>
      </c>
      <c r="Q143" t="str">
        <f>Sheet9!A144</f>
        <v>バタフライ　　</v>
      </c>
      <c r="R143" t="str">
        <f t="shared" si="16"/>
        <v>バタフライ</v>
      </c>
      <c r="S143" t="str">
        <f>Sheet9!B144</f>
        <v xml:space="preserve"> 100m</v>
      </c>
      <c r="T143" t="s">
        <v>183</v>
      </c>
      <c r="U143" t="s">
        <v>184</v>
      </c>
      <c r="V143" t="str">
        <f t="shared" si="19"/>
        <v>女子バタフライ 100m予選無差別</v>
      </c>
      <c r="Y143">
        <f t="shared" si="20"/>
        <v>82</v>
      </c>
      <c r="Z143" t="str">
        <f t="shared" si="17"/>
        <v/>
      </c>
      <c r="AA143" t="str">
        <f t="shared" si="21"/>
        <v>女子バタフライ 100m予選無差別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82</v>
      </c>
      <c r="O144">
        <f>Sheet9!E145</f>
        <v>2</v>
      </c>
      <c r="P144" t="str">
        <f>IFERROR(VLOOKUP(O144,Sheet6!A:B,2,0),"")</f>
        <v>女子</v>
      </c>
      <c r="Q144" t="str">
        <f>Sheet9!A145</f>
        <v>バタフライ　　</v>
      </c>
      <c r="R144" t="str">
        <f t="shared" si="16"/>
        <v>バタフライ</v>
      </c>
      <c r="S144" t="str">
        <f>Sheet9!B145</f>
        <v xml:space="preserve"> 200m</v>
      </c>
      <c r="T144" t="s">
        <v>183</v>
      </c>
      <c r="U144" t="s">
        <v>184</v>
      </c>
      <c r="V144" t="str">
        <f t="shared" si="19"/>
        <v>女子バタフライ 200m予選無差別</v>
      </c>
      <c r="Y144">
        <f t="shared" si="20"/>
        <v>82</v>
      </c>
      <c r="Z144" t="str">
        <f t="shared" si="17"/>
        <v/>
      </c>
      <c r="AA144" t="str">
        <f t="shared" si="21"/>
        <v>女子バタフライ 200m予選無差別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83</v>
      </c>
      <c r="O145">
        <f>Sheet9!E146</f>
        <v>2</v>
      </c>
      <c r="P145" t="str">
        <f>IFERROR(VLOOKUP(O145,Sheet6!A:B,2,0),"")</f>
        <v>女子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 50m</v>
      </c>
      <c r="T145" t="s">
        <v>183</v>
      </c>
      <c r="U145" t="s">
        <v>184</v>
      </c>
      <c r="V145" t="str">
        <f t="shared" si="19"/>
        <v>女子自由形  50m予選無差別</v>
      </c>
      <c r="Y145">
        <f t="shared" si="20"/>
        <v>83</v>
      </c>
      <c r="Z145" t="str">
        <f t="shared" si="17"/>
        <v/>
      </c>
      <c r="AA145" t="str">
        <f t="shared" si="21"/>
        <v>女子自由形  50m予選無差別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83</v>
      </c>
      <c r="O146">
        <f>Sheet9!E147</f>
        <v>2</v>
      </c>
      <c r="P146" t="str">
        <f>IFERROR(VLOOKUP(O146,Sheet6!A:B,2,0),"")</f>
        <v>女子</v>
      </c>
      <c r="Q146" t="str">
        <f>Sheet9!A147</f>
        <v>平泳ぎ　　　　</v>
      </c>
      <c r="R146" t="str">
        <f t="shared" si="16"/>
        <v>平泳ぎ</v>
      </c>
      <c r="S146" t="str">
        <f>Sheet9!B147</f>
        <v xml:space="preserve"> 100m</v>
      </c>
      <c r="T146" t="s">
        <v>183</v>
      </c>
      <c r="U146" t="s">
        <v>184</v>
      </c>
      <c r="V146" t="str">
        <f t="shared" si="19"/>
        <v>女子平泳ぎ 100m予選無差別</v>
      </c>
      <c r="Y146">
        <f t="shared" si="20"/>
        <v>83</v>
      </c>
      <c r="Z146" t="str">
        <f t="shared" si="17"/>
        <v/>
      </c>
      <c r="AA146" t="str">
        <f t="shared" si="21"/>
        <v>女子平泳ぎ 100m予選無差別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83</v>
      </c>
      <c r="O147">
        <f>Sheet9!E148</f>
        <v>2</v>
      </c>
      <c r="P147" t="str">
        <f>IFERROR(VLOOKUP(O147,Sheet6!A:B,2,0),"")</f>
        <v>女子</v>
      </c>
      <c r="Q147" t="str">
        <f>Sheet9!A148</f>
        <v>個人メドレー　</v>
      </c>
      <c r="R147" t="str">
        <f t="shared" si="16"/>
        <v>個人メドレー</v>
      </c>
      <c r="S147" t="str">
        <f>Sheet9!B148</f>
        <v xml:space="preserve"> 200m</v>
      </c>
      <c r="T147" t="s">
        <v>183</v>
      </c>
      <c r="U147" t="s">
        <v>184</v>
      </c>
      <c r="V147" t="str">
        <f t="shared" si="19"/>
        <v>女子個人メドレー 200m予選無差別</v>
      </c>
      <c r="Y147">
        <f t="shared" si="20"/>
        <v>83</v>
      </c>
      <c r="Z147" t="str">
        <f t="shared" si="17"/>
        <v/>
      </c>
      <c r="AA147" t="str">
        <f t="shared" si="21"/>
        <v>女子個人メドレー 200m予選無差別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84</v>
      </c>
      <c r="O148">
        <f>Sheet9!E149</f>
        <v>2</v>
      </c>
      <c r="P148" t="str">
        <f>IFERROR(VLOOKUP(O148,Sheet6!A:B,2,0),"")</f>
        <v>女子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200m</v>
      </c>
      <c r="T148" t="s">
        <v>183</v>
      </c>
      <c r="U148" t="s">
        <v>184</v>
      </c>
      <c r="V148" t="str">
        <f t="shared" si="19"/>
        <v>女子自由形 200m予選無差別</v>
      </c>
      <c r="Y148">
        <f t="shared" si="20"/>
        <v>84</v>
      </c>
      <c r="Z148" t="str">
        <f t="shared" si="17"/>
        <v/>
      </c>
      <c r="AA148" t="str">
        <f t="shared" si="21"/>
        <v>女子自由形 200m予選無差別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84</v>
      </c>
      <c r="O149">
        <f>Sheet9!E150</f>
        <v>2</v>
      </c>
      <c r="P149" t="str">
        <f>IFERROR(VLOOKUP(O149,Sheet6!A:B,2,0),"")</f>
        <v>女子</v>
      </c>
      <c r="Q149" t="str">
        <f>Sheet9!A150</f>
        <v>個人メドレー　</v>
      </c>
      <c r="R149" t="str">
        <f t="shared" si="16"/>
        <v>個人メドレー</v>
      </c>
      <c r="S149" t="str">
        <f>Sheet9!B150</f>
        <v xml:space="preserve"> 200m</v>
      </c>
      <c r="T149" t="s">
        <v>183</v>
      </c>
      <c r="U149" t="s">
        <v>184</v>
      </c>
      <c r="V149" t="str">
        <f t="shared" si="19"/>
        <v>女子個人メドレー 200m予選無差別</v>
      </c>
      <c r="Y149">
        <f t="shared" si="20"/>
        <v>84</v>
      </c>
      <c r="Z149" t="str">
        <f t="shared" si="17"/>
        <v/>
      </c>
      <c r="AA149" t="str">
        <f t="shared" si="21"/>
        <v>女子個人メドレー 200m予選無差別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85</v>
      </c>
      <c r="O150">
        <f>Sheet9!E151</f>
        <v>2</v>
      </c>
      <c r="P150" t="str">
        <f>IFERROR(VLOOKUP(O150,Sheet6!A:B,2,0),"")</f>
        <v>女子</v>
      </c>
      <c r="Q150" t="str">
        <f>Sheet9!A151</f>
        <v>自由形　　　　</v>
      </c>
      <c r="R150" t="str">
        <f t="shared" si="16"/>
        <v>自由形</v>
      </c>
      <c r="S150" t="str">
        <f>Sheet9!B151</f>
        <v xml:space="preserve"> 100m</v>
      </c>
      <c r="T150" t="s">
        <v>183</v>
      </c>
      <c r="U150" t="s">
        <v>184</v>
      </c>
      <c r="V150" t="str">
        <f t="shared" si="19"/>
        <v>女子自由形 100m予選無差別</v>
      </c>
      <c r="Y150">
        <f t="shared" si="20"/>
        <v>85</v>
      </c>
      <c r="Z150" t="str">
        <f t="shared" si="17"/>
        <v/>
      </c>
      <c r="AA150" t="str">
        <f t="shared" si="21"/>
        <v>女子自由形 100m予選無差別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85</v>
      </c>
      <c r="O151">
        <f>Sheet9!E152</f>
        <v>2</v>
      </c>
      <c r="P151" t="str">
        <f>IFERROR(VLOOKUP(O151,Sheet6!A:B,2,0),"")</f>
        <v>女子</v>
      </c>
      <c r="Q151" t="str">
        <f>Sheet9!A152</f>
        <v>バタフライ　　</v>
      </c>
      <c r="R151" t="str">
        <f t="shared" si="16"/>
        <v>バタフライ</v>
      </c>
      <c r="S151" t="str">
        <f>Sheet9!B152</f>
        <v xml:space="preserve">  50m</v>
      </c>
      <c r="T151" t="s">
        <v>183</v>
      </c>
      <c r="U151" t="s">
        <v>184</v>
      </c>
      <c r="V151" t="str">
        <f t="shared" si="19"/>
        <v>女子バタフライ  50m予選無差別</v>
      </c>
      <c r="Y151">
        <f t="shared" si="20"/>
        <v>85</v>
      </c>
      <c r="Z151" t="str">
        <f t="shared" si="17"/>
        <v/>
      </c>
      <c r="AA151" t="str">
        <f t="shared" si="21"/>
        <v>女子バタフライ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85</v>
      </c>
      <c r="O152">
        <f>Sheet9!E153</f>
        <v>2</v>
      </c>
      <c r="P152" t="str">
        <f>IFERROR(VLOOKUP(O152,Sheet6!A:B,2,0),"")</f>
        <v>女子</v>
      </c>
      <c r="Q152" t="str">
        <f>Sheet9!A153</f>
        <v>個人メドレー　</v>
      </c>
      <c r="R152" t="str">
        <f t="shared" si="16"/>
        <v>個人メドレー</v>
      </c>
      <c r="S152" t="str">
        <f>Sheet9!B153</f>
        <v xml:space="preserve"> 200m</v>
      </c>
      <c r="T152" t="s">
        <v>183</v>
      </c>
      <c r="U152" t="s">
        <v>184</v>
      </c>
      <c r="V152" t="str">
        <f t="shared" si="19"/>
        <v>女子個人メドレー 200m予選無差別</v>
      </c>
      <c r="Y152">
        <f t="shared" si="20"/>
        <v>85</v>
      </c>
      <c r="Z152" t="str">
        <f t="shared" si="17"/>
        <v/>
      </c>
      <c r="AA152" t="str">
        <f t="shared" si="21"/>
        <v>女子個人メドレー 200m予選無差別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86</v>
      </c>
      <c r="O153">
        <f>Sheet9!E154</f>
        <v>2</v>
      </c>
      <c r="P153" t="str">
        <f>IFERROR(VLOOKUP(O153,Sheet6!A:B,2,0),"")</f>
        <v>女子</v>
      </c>
      <c r="Q153" t="str">
        <f>Sheet9!A154</f>
        <v>自由形　　　　</v>
      </c>
      <c r="R153" t="s">
        <v>186</v>
      </c>
      <c r="S153" t="str">
        <f>Sheet9!B154</f>
        <v xml:space="preserve">  50m</v>
      </c>
      <c r="T153" t="s">
        <v>183</v>
      </c>
      <c r="U153" t="s">
        <v>184</v>
      </c>
      <c r="V153" t="str">
        <f t="shared" si="19"/>
        <v>女子自由形  50m予選無差別</v>
      </c>
      <c r="Y153">
        <f t="shared" si="20"/>
        <v>86</v>
      </c>
      <c r="Z153" t="str">
        <f t="shared" si="17"/>
        <v/>
      </c>
      <c r="AA153" t="str">
        <f t="shared" si="21"/>
        <v>女子自由形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86</v>
      </c>
      <c r="O154">
        <f>Sheet9!E155</f>
        <v>2</v>
      </c>
      <c r="P154" t="str">
        <f>IFERROR(VLOOKUP(O154,Sheet6!A:B,2,0),"")</f>
        <v>女子</v>
      </c>
      <c r="Q154" t="str">
        <f>Sheet9!A155</f>
        <v>背泳ぎ　　　　</v>
      </c>
      <c r="R154" t="s">
        <v>186</v>
      </c>
      <c r="S154" t="str">
        <f>Sheet9!B155</f>
        <v xml:space="preserve">  50m</v>
      </c>
      <c r="T154" t="s">
        <v>183</v>
      </c>
      <c r="U154" t="s">
        <v>184</v>
      </c>
      <c r="V154" t="str">
        <f t="shared" si="19"/>
        <v>女子自由形  50m予選無差別</v>
      </c>
      <c r="Y154">
        <f t="shared" si="20"/>
        <v>86</v>
      </c>
      <c r="Z154" t="str">
        <f t="shared" si="17"/>
        <v/>
      </c>
      <c r="AA154" t="str">
        <f t="shared" si="21"/>
        <v>女子自由形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86</v>
      </c>
      <c r="O155">
        <f>Sheet9!E156</f>
        <v>2</v>
      </c>
      <c r="P155" t="str">
        <f>IFERROR(VLOOKUP(O155,Sheet6!A:B,2,0),"")</f>
        <v>女子</v>
      </c>
      <c r="Q155" t="str">
        <f>Sheet9!A156</f>
        <v>個人メドレー　</v>
      </c>
      <c r="R155" t="s">
        <v>186</v>
      </c>
      <c r="S155" t="str">
        <f>Sheet9!B156</f>
        <v xml:space="preserve"> 200m</v>
      </c>
      <c r="T155" t="s">
        <v>183</v>
      </c>
      <c r="U155" t="s">
        <v>184</v>
      </c>
      <c r="V155" t="str">
        <f t="shared" si="19"/>
        <v>女子自由形 200m予選無差別</v>
      </c>
      <c r="Y155">
        <f t="shared" si="20"/>
        <v>86</v>
      </c>
      <c r="Z155" t="str">
        <f t="shared" si="17"/>
        <v/>
      </c>
      <c r="AA155" t="str">
        <f t="shared" si="21"/>
        <v>女子自由形 200m予選無差別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97</v>
      </c>
      <c r="O156">
        <f>Sheet9!E157</f>
        <v>2</v>
      </c>
      <c r="P156" t="str">
        <f>IFERROR(VLOOKUP(O156,Sheet6!A:B,2,0),"")</f>
        <v>女子</v>
      </c>
      <c r="Q156" t="str">
        <f>Sheet9!A157</f>
        <v>自由形　　　　</v>
      </c>
      <c r="R156" t="s">
        <v>187</v>
      </c>
      <c r="S156" t="str">
        <f>Sheet9!B157</f>
        <v xml:space="preserve"> 200m</v>
      </c>
      <c r="T156" t="s">
        <v>183</v>
      </c>
      <c r="U156" t="s">
        <v>184</v>
      </c>
      <c r="V156" t="str">
        <f t="shared" si="19"/>
        <v>女子背泳ぎ 200m予選無差別</v>
      </c>
      <c r="Y156">
        <f t="shared" si="20"/>
        <v>97</v>
      </c>
      <c r="Z156" t="str">
        <f t="shared" si="17"/>
        <v/>
      </c>
      <c r="AA156" t="str">
        <f t="shared" si="21"/>
        <v>女子背泳ぎ 200m予選無差別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97</v>
      </c>
      <c r="O157">
        <f>Sheet9!E158</f>
        <v>2</v>
      </c>
      <c r="P157" t="str">
        <f>IFERROR(VLOOKUP(O157,Sheet6!A:B,2,0),"")</f>
        <v>女子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400m</v>
      </c>
      <c r="T157" t="s">
        <v>183</v>
      </c>
      <c r="U157" t="s">
        <v>184</v>
      </c>
      <c r="V157" t="str">
        <f t="shared" si="19"/>
        <v>女子自由形 400m予選無差別</v>
      </c>
      <c r="Y157">
        <f t="shared" si="20"/>
        <v>97</v>
      </c>
      <c r="Z157" t="str">
        <f t="shared" si="17"/>
        <v/>
      </c>
      <c r="AA157" t="str">
        <f t="shared" si="21"/>
        <v>女子自由形 400m予選無差別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98</v>
      </c>
      <c r="O158">
        <f>Sheet9!E159</f>
        <v>2</v>
      </c>
      <c r="P158" t="str">
        <f>IFERROR(VLOOKUP(O158,Sheet6!A:B,2,0),"")</f>
        <v>女子</v>
      </c>
      <c r="Q158" t="str">
        <f>Sheet9!A159</f>
        <v>背泳ぎ　　　　</v>
      </c>
      <c r="R158" t="str">
        <f t="shared" si="22"/>
        <v>背泳ぎ</v>
      </c>
      <c r="S158" t="str">
        <f>Sheet9!B159</f>
        <v xml:space="preserve"> 200m</v>
      </c>
      <c r="T158" t="s">
        <v>183</v>
      </c>
      <c r="U158" t="s">
        <v>184</v>
      </c>
      <c r="V158" t="str">
        <f t="shared" si="19"/>
        <v>女子背泳ぎ 200m予選無差別</v>
      </c>
      <c r="Y158">
        <f t="shared" si="20"/>
        <v>98</v>
      </c>
      <c r="Z158" t="str">
        <f t="shared" si="17"/>
        <v/>
      </c>
      <c r="AA158" t="str">
        <f t="shared" si="21"/>
        <v>女子背泳ぎ 200m予選無差別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98</v>
      </c>
      <c r="O159">
        <f>Sheet9!E160</f>
        <v>2</v>
      </c>
      <c r="P159" t="str">
        <f>IFERROR(VLOOKUP(O159,Sheet6!A:B,2,0),"")</f>
        <v>女子</v>
      </c>
      <c r="Q159" t="str">
        <f>Sheet9!A160</f>
        <v>個人メドレー　</v>
      </c>
      <c r="R159" t="str">
        <f t="shared" si="22"/>
        <v>個人メドレー</v>
      </c>
      <c r="S159" t="str">
        <f>Sheet9!B160</f>
        <v xml:space="preserve"> 200m</v>
      </c>
      <c r="T159" t="s">
        <v>183</v>
      </c>
      <c r="U159" t="s">
        <v>184</v>
      </c>
      <c r="V159" t="str">
        <f t="shared" si="19"/>
        <v>女子個人メドレー 200m予選無差別</v>
      </c>
      <c r="Y159">
        <f t="shared" si="20"/>
        <v>98</v>
      </c>
      <c r="Z159" t="str">
        <f t="shared" si="17"/>
        <v/>
      </c>
      <c r="AA159" t="str">
        <f t="shared" si="21"/>
        <v>女子個人メドレー 200m予選無差別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99</v>
      </c>
      <c r="O160">
        <f>Sheet9!E161</f>
        <v>2</v>
      </c>
      <c r="P160" t="str">
        <f>IFERROR(VLOOKUP(O160,Sheet6!A:B,2,0),"")</f>
        <v>女子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200m</v>
      </c>
      <c r="T160" t="s">
        <v>183</v>
      </c>
      <c r="U160" t="s">
        <v>184</v>
      </c>
      <c r="V160" t="str">
        <f t="shared" si="19"/>
        <v>女子自由形 200m予選無差別</v>
      </c>
      <c r="Y160">
        <f t="shared" si="20"/>
        <v>99</v>
      </c>
      <c r="Z160" t="str">
        <f t="shared" si="17"/>
        <v/>
      </c>
      <c r="AA160" t="str">
        <f t="shared" si="21"/>
        <v>女子自由形 200m予選無差別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99</v>
      </c>
      <c r="O161">
        <f>Sheet9!E162</f>
        <v>2</v>
      </c>
      <c r="P161" t="str">
        <f>IFERROR(VLOOKUP(O161,Sheet6!A:B,2,0),"")</f>
        <v>女子</v>
      </c>
      <c r="Q161" t="str">
        <f>Sheet9!A162</f>
        <v>自由形　　　　</v>
      </c>
      <c r="R161" t="str">
        <f t="shared" si="22"/>
        <v>自由形</v>
      </c>
      <c r="S161" t="str">
        <f>Sheet9!B162</f>
        <v xml:space="preserve"> 400m</v>
      </c>
      <c r="T161" t="s">
        <v>183</v>
      </c>
      <c r="U161" t="s">
        <v>184</v>
      </c>
      <c r="V161" t="str">
        <f t="shared" si="19"/>
        <v>女子自由形 400m予選無差別</v>
      </c>
      <c r="Y161">
        <f t="shared" si="20"/>
        <v>99</v>
      </c>
      <c r="Z161" t="str">
        <f t="shared" si="17"/>
        <v/>
      </c>
      <c r="AA161" t="str">
        <f t="shared" si="21"/>
        <v>女子自由形 400m予選無差別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100</v>
      </c>
      <c r="O162">
        <f>Sheet9!E163</f>
        <v>2</v>
      </c>
      <c r="P162" t="str">
        <f>IFERROR(VLOOKUP(O162,Sheet6!A:B,2,0),"")</f>
        <v>女子</v>
      </c>
      <c r="Q162" t="str">
        <f>Sheet9!A163</f>
        <v>平泳ぎ　　　　</v>
      </c>
      <c r="R162" t="str">
        <f t="shared" si="22"/>
        <v>平泳ぎ</v>
      </c>
      <c r="S162" t="str">
        <f>Sheet9!B163</f>
        <v xml:space="preserve"> 100m</v>
      </c>
      <c r="T162" t="s">
        <v>183</v>
      </c>
      <c r="U162" t="s">
        <v>184</v>
      </c>
      <c r="V162" t="str">
        <f t="shared" si="19"/>
        <v>女子平泳ぎ 100m予選無差別</v>
      </c>
      <c r="Y162">
        <f t="shared" si="20"/>
        <v>100</v>
      </c>
      <c r="Z162" t="str">
        <f t="shared" si="17"/>
        <v/>
      </c>
      <c r="AA162" t="str">
        <f t="shared" si="21"/>
        <v>女子平泳ぎ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100</v>
      </c>
      <c r="O163">
        <f>Sheet9!E164</f>
        <v>2</v>
      </c>
      <c r="P163" t="str">
        <f>IFERROR(VLOOKUP(O163,Sheet6!A:B,2,0),"")</f>
        <v>女子</v>
      </c>
      <c r="Q163" t="str">
        <f>Sheet9!A164</f>
        <v>平泳ぎ　　　　</v>
      </c>
      <c r="R163" t="str">
        <f t="shared" si="22"/>
        <v>平泳ぎ</v>
      </c>
      <c r="S163" t="str">
        <f>Sheet9!B164</f>
        <v xml:space="preserve"> 200m</v>
      </c>
      <c r="T163" t="s">
        <v>183</v>
      </c>
      <c r="U163" t="s">
        <v>184</v>
      </c>
      <c r="V163" t="str">
        <f t="shared" si="19"/>
        <v>女子平泳ぎ 200m予選無差別</v>
      </c>
      <c r="Y163">
        <f t="shared" si="20"/>
        <v>100</v>
      </c>
      <c r="Z163" t="str">
        <f t="shared" si="17"/>
        <v/>
      </c>
      <c r="AA163" t="str">
        <f t="shared" si="21"/>
        <v>女子平泳ぎ 200m予選無差別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101</v>
      </c>
      <c r="O164">
        <f>Sheet9!E165</f>
        <v>2</v>
      </c>
      <c r="P164" t="str">
        <f>IFERROR(VLOOKUP(O164,Sheet6!A:B,2,0),"")</f>
        <v>女子</v>
      </c>
      <c r="Q164" t="str">
        <f>Sheet9!A165</f>
        <v>自由形　　　　</v>
      </c>
      <c r="R164" t="str">
        <f t="shared" si="22"/>
        <v>自由形</v>
      </c>
      <c r="S164" t="str">
        <f>Sheet9!B165</f>
        <v xml:space="preserve"> 200m</v>
      </c>
      <c r="T164" t="s">
        <v>183</v>
      </c>
      <c r="U164" t="s">
        <v>184</v>
      </c>
      <c r="V164" t="str">
        <f t="shared" si="19"/>
        <v>女子自由形 200m予選無差別</v>
      </c>
      <c r="Y164">
        <f t="shared" si="20"/>
        <v>101</v>
      </c>
      <c r="Z164" t="str">
        <f t="shared" si="17"/>
        <v/>
      </c>
      <c r="AA164" t="str">
        <f t="shared" si="21"/>
        <v>女子自由形 200m予選無差別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101</v>
      </c>
      <c r="O165">
        <f>Sheet9!E166</f>
        <v>2</v>
      </c>
      <c r="P165" t="str">
        <f>IFERROR(VLOOKUP(O165,Sheet6!A:B,2,0),"")</f>
        <v>女子</v>
      </c>
      <c r="Q165" t="str">
        <f>Sheet9!A166</f>
        <v>個人メドレー　</v>
      </c>
      <c r="R165" t="str">
        <f t="shared" si="22"/>
        <v>個人メドレー</v>
      </c>
      <c r="S165" t="str">
        <f>Sheet9!B166</f>
        <v xml:space="preserve"> 200m</v>
      </c>
      <c r="T165" t="s">
        <v>183</v>
      </c>
      <c r="U165" t="s">
        <v>184</v>
      </c>
      <c r="V165" t="str">
        <f t="shared" si="19"/>
        <v>女子個人メドレー 200m予選無差別</v>
      </c>
      <c r="Y165">
        <f t="shared" si="20"/>
        <v>101</v>
      </c>
      <c r="Z165" t="str">
        <f t="shared" si="17"/>
        <v/>
      </c>
      <c r="AA165" t="str">
        <f t="shared" si="21"/>
        <v>女子個人メドレー 200m予選無差別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102</v>
      </c>
      <c r="O166">
        <f>Sheet9!E167</f>
        <v>2</v>
      </c>
      <c r="P166" t="str">
        <f>IFERROR(VLOOKUP(O166,Sheet6!A:B,2,0),"")</f>
        <v>女子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 50m</v>
      </c>
      <c r="T166" t="s">
        <v>183</v>
      </c>
      <c r="U166" t="s">
        <v>184</v>
      </c>
      <c r="V166" t="str">
        <f t="shared" si="19"/>
        <v>女子自由形  50m予選無差別</v>
      </c>
      <c r="Y166">
        <f t="shared" si="20"/>
        <v>102</v>
      </c>
      <c r="Z166" t="str">
        <f t="shared" si="17"/>
        <v/>
      </c>
      <c r="AA166" t="str">
        <f t="shared" si="21"/>
        <v>女子自由形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102</v>
      </c>
      <c r="O167">
        <f>Sheet9!E168</f>
        <v>2</v>
      </c>
      <c r="P167" t="str">
        <f>IFERROR(VLOOKUP(O167,Sheet6!A:B,2,0),"")</f>
        <v>女子</v>
      </c>
      <c r="Q167" t="str">
        <f>Sheet9!A168</f>
        <v>平泳ぎ　　　　</v>
      </c>
      <c r="R167" t="str">
        <f t="shared" si="22"/>
        <v>平泳ぎ</v>
      </c>
      <c r="S167" t="str">
        <f>Sheet9!B168</f>
        <v xml:space="preserve"> 100m</v>
      </c>
      <c r="T167" t="s">
        <v>183</v>
      </c>
      <c r="U167" t="s">
        <v>184</v>
      </c>
      <c r="V167" t="str">
        <f t="shared" si="19"/>
        <v>女子平泳ぎ 100m予選無差別</v>
      </c>
      <c r="Y167">
        <f t="shared" si="20"/>
        <v>102</v>
      </c>
      <c r="Z167" t="str">
        <f t="shared" si="17"/>
        <v/>
      </c>
      <c r="AA167" t="str">
        <f t="shared" si="21"/>
        <v>女子平泳ぎ 100m予選無差別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102</v>
      </c>
      <c r="O168">
        <f>Sheet9!E169</f>
        <v>2</v>
      </c>
      <c r="P168" t="str">
        <f>IFERROR(VLOOKUP(O168,Sheet6!A:B,2,0),"")</f>
        <v>女子</v>
      </c>
      <c r="Q168" t="str">
        <f>Sheet9!A169</f>
        <v>個人メドレー　</v>
      </c>
      <c r="R168" t="str">
        <f t="shared" si="22"/>
        <v>個人メドレー</v>
      </c>
      <c r="S168" t="str">
        <f>Sheet9!B169</f>
        <v xml:space="preserve"> 200m</v>
      </c>
      <c r="T168" t="s">
        <v>183</v>
      </c>
      <c r="U168" t="s">
        <v>184</v>
      </c>
      <c r="V168" t="str">
        <f t="shared" si="19"/>
        <v>女子個人メドレー 200m予選無差別</v>
      </c>
      <c r="Y168">
        <f t="shared" si="20"/>
        <v>102</v>
      </c>
      <c r="Z168" t="str">
        <f t="shared" si="17"/>
        <v/>
      </c>
      <c r="AA168" t="str">
        <f t="shared" si="21"/>
        <v>女子個人メドレー 200m予選無差別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103</v>
      </c>
      <c r="O169">
        <f>Sheet9!E170</f>
        <v>2</v>
      </c>
      <c r="P169" t="str">
        <f>IFERROR(VLOOKUP(O169,Sheet6!A:B,2,0),"")</f>
        <v>女子</v>
      </c>
      <c r="Q169" t="str">
        <f>Sheet9!A170</f>
        <v>自由形　　　　</v>
      </c>
      <c r="R169" t="str">
        <f t="shared" si="22"/>
        <v>自由形</v>
      </c>
      <c r="S169" t="str">
        <f>Sheet9!B170</f>
        <v xml:space="preserve"> 100m</v>
      </c>
      <c r="T169" t="s">
        <v>183</v>
      </c>
      <c r="U169" t="s">
        <v>184</v>
      </c>
      <c r="V169" t="str">
        <f t="shared" si="19"/>
        <v>女子自由形 100m予選無差別</v>
      </c>
      <c r="Y169">
        <f t="shared" si="20"/>
        <v>103</v>
      </c>
      <c r="Z169" t="str">
        <f t="shared" si="17"/>
        <v/>
      </c>
      <c r="AA169" t="str">
        <f t="shared" si="21"/>
        <v>女子自由形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103</v>
      </c>
      <c r="O170">
        <f>Sheet9!E171</f>
        <v>2</v>
      </c>
      <c r="P170" t="str">
        <f>IFERROR(VLOOKUP(O170,Sheet6!A:B,2,0),"")</f>
        <v>女子</v>
      </c>
      <c r="Q170" t="str">
        <f>Sheet9!A171</f>
        <v>バタフライ　　</v>
      </c>
      <c r="R170" t="str">
        <f t="shared" si="22"/>
        <v>バタフライ</v>
      </c>
      <c r="S170" t="str">
        <f>Sheet9!B171</f>
        <v xml:space="preserve"> 100m</v>
      </c>
      <c r="T170" t="s">
        <v>183</v>
      </c>
      <c r="U170" t="s">
        <v>184</v>
      </c>
      <c r="V170" t="str">
        <f t="shared" si="19"/>
        <v>女子バタフライ 100m予選無差別</v>
      </c>
      <c r="Y170">
        <f t="shared" si="20"/>
        <v>103</v>
      </c>
      <c r="Z170" t="str">
        <f t="shared" si="17"/>
        <v/>
      </c>
      <c r="AA170" t="str">
        <f t="shared" si="21"/>
        <v>女子バタフライ 100m予選無差別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103</v>
      </c>
      <c r="O171">
        <f>Sheet9!E172</f>
        <v>2</v>
      </c>
      <c r="P171" t="str">
        <f>IFERROR(VLOOKUP(O171,Sheet6!A:B,2,0),"")</f>
        <v>女子</v>
      </c>
      <c r="Q171" t="str">
        <f>Sheet9!A172</f>
        <v>個人メドレー　</v>
      </c>
      <c r="R171" t="str">
        <f t="shared" si="22"/>
        <v>個人メドレー</v>
      </c>
      <c r="S171" t="str">
        <f>Sheet9!B172</f>
        <v xml:space="preserve"> 200m</v>
      </c>
      <c r="T171" t="s">
        <v>183</v>
      </c>
      <c r="U171" t="s">
        <v>184</v>
      </c>
      <c r="V171" t="str">
        <f t="shared" si="19"/>
        <v>女子個人メドレー 200m予選無差別</v>
      </c>
      <c r="Y171">
        <f t="shared" si="20"/>
        <v>103</v>
      </c>
      <c r="Z171" t="str">
        <f t="shared" si="17"/>
        <v/>
      </c>
      <c r="AA171" t="str">
        <f t="shared" si="21"/>
        <v>女子個人メドレー 200m予選無差別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104</v>
      </c>
      <c r="O172">
        <f>Sheet9!E173</f>
        <v>2</v>
      </c>
      <c r="P172" t="str">
        <f>IFERROR(VLOOKUP(O172,Sheet6!A:B,2,0),"")</f>
        <v>女子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 50m</v>
      </c>
      <c r="T172" t="s">
        <v>183</v>
      </c>
      <c r="U172" t="s">
        <v>184</v>
      </c>
      <c r="V172" t="str">
        <f t="shared" si="19"/>
        <v>女子自由形  50m予選無差別</v>
      </c>
      <c r="Y172">
        <f t="shared" si="20"/>
        <v>104</v>
      </c>
      <c r="Z172" t="str">
        <f t="shared" si="17"/>
        <v/>
      </c>
      <c r="AA172" t="str">
        <f t="shared" si="21"/>
        <v>女子自由形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104</v>
      </c>
      <c r="O173">
        <f>Sheet9!E174</f>
        <v>2</v>
      </c>
      <c r="P173" t="str">
        <f>IFERROR(VLOOKUP(O173,Sheet6!A:B,2,0),"")</f>
        <v>女子</v>
      </c>
      <c r="Q173" t="str">
        <f>Sheet9!A174</f>
        <v>背泳ぎ　　　　</v>
      </c>
      <c r="R173" t="str">
        <f t="shared" si="22"/>
        <v>背泳ぎ</v>
      </c>
      <c r="S173" t="str">
        <f>Sheet9!B174</f>
        <v xml:space="preserve">  50m</v>
      </c>
      <c r="T173" t="s">
        <v>183</v>
      </c>
      <c r="U173" t="s">
        <v>184</v>
      </c>
      <c r="V173" t="str">
        <f t="shared" si="19"/>
        <v>女子背泳ぎ  50m予選無差別</v>
      </c>
      <c r="Y173">
        <f t="shared" si="20"/>
        <v>104</v>
      </c>
      <c r="Z173" t="str">
        <f t="shared" si="17"/>
        <v/>
      </c>
      <c r="AA173" t="str">
        <f t="shared" si="21"/>
        <v>女子背泳ぎ  50m予選無差別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104</v>
      </c>
      <c r="O174">
        <f>Sheet9!E175</f>
        <v>2</v>
      </c>
      <c r="P174" t="str">
        <f>IFERROR(VLOOKUP(O174,Sheet6!A:B,2,0),"")</f>
        <v>女子</v>
      </c>
      <c r="Q174" t="str">
        <f>Sheet9!A175</f>
        <v>バタフライ　　</v>
      </c>
      <c r="R174" t="str">
        <f t="shared" si="22"/>
        <v>バタフライ</v>
      </c>
      <c r="S174" t="str">
        <f>Sheet9!B175</f>
        <v xml:space="preserve">  50m</v>
      </c>
      <c r="T174" t="s">
        <v>183</v>
      </c>
      <c r="U174" t="s">
        <v>184</v>
      </c>
      <c r="V174" t="str">
        <f t="shared" si="19"/>
        <v>女子バタフライ  50m予選無差別</v>
      </c>
      <c r="Y174">
        <f t="shared" si="20"/>
        <v>104</v>
      </c>
      <c r="Z174" t="str">
        <f t="shared" si="17"/>
        <v/>
      </c>
      <c r="AA174" t="str">
        <f t="shared" si="21"/>
        <v>女子バタフライ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105</v>
      </c>
      <c r="O175">
        <f>Sheet9!E176</f>
        <v>2</v>
      </c>
      <c r="P175" t="str">
        <f>IFERROR(VLOOKUP(O175,Sheet6!A:B,2,0),"")</f>
        <v>女子</v>
      </c>
      <c r="Q175" t="str">
        <f>Sheet9!A176</f>
        <v>自由形　　　　</v>
      </c>
      <c r="R175" t="str">
        <f t="shared" si="22"/>
        <v>自由形</v>
      </c>
      <c r="S175" t="str">
        <f>Sheet9!B176</f>
        <v xml:space="preserve">  50m</v>
      </c>
      <c r="T175" t="s">
        <v>183</v>
      </c>
      <c r="U175" t="s">
        <v>184</v>
      </c>
      <c r="V175" t="str">
        <f t="shared" si="19"/>
        <v>女子自由形  50m予選無差別</v>
      </c>
      <c r="Y175">
        <f t="shared" si="20"/>
        <v>105</v>
      </c>
      <c r="Z175" t="str">
        <f t="shared" si="17"/>
        <v/>
      </c>
      <c r="AA175" t="str">
        <f t="shared" si="21"/>
        <v>女子自由形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105</v>
      </c>
      <c r="O176">
        <f>Sheet9!E177</f>
        <v>2</v>
      </c>
      <c r="P176" t="str">
        <f>IFERROR(VLOOKUP(O176,Sheet6!A:B,2,0),"")</f>
        <v>女子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100m</v>
      </c>
      <c r="T176" t="s">
        <v>183</v>
      </c>
      <c r="U176" t="s">
        <v>184</v>
      </c>
      <c r="V176" t="str">
        <f t="shared" si="19"/>
        <v>女子自由形 100m予選無差別</v>
      </c>
      <c r="Y176">
        <f t="shared" si="20"/>
        <v>105</v>
      </c>
      <c r="Z176" t="str">
        <f t="shared" si="17"/>
        <v/>
      </c>
      <c r="AA176" t="str">
        <f t="shared" si="21"/>
        <v>女子自由形 100m予選無差別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106</v>
      </c>
      <c r="O177">
        <f>Sheet9!E178</f>
        <v>2</v>
      </c>
      <c r="P177" t="str">
        <f>IFERROR(VLOOKUP(O177,Sheet6!A:B,2,0),"")</f>
        <v>女子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 50m</v>
      </c>
      <c r="T177" t="s">
        <v>183</v>
      </c>
      <c r="U177" t="s">
        <v>184</v>
      </c>
      <c r="V177" t="str">
        <f t="shared" si="19"/>
        <v>女子自由形  50m予選無差別</v>
      </c>
      <c r="Y177">
        <f t="shared" si="20"/>
        <v>106</v>
      </c>
      <c r="Z177" t="str">
        <f t="shared" si="17"/>
        <v/>
      </c>
      <c r="AA177" t="str">
        <f t="shared" si="21"/>
        <v>女子自由形  50m予選無差別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107</v>
      </c>
      <c r="O178">
        <f>Sheet9!E179</f>
        <v>2</v>
      </c>
      <c r="P178" t="str">
        <f>IFERROR(VLOOKUP(O178,Sheet6!A:B,2,0),"")</f>
        <v>女子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 50m</v>
      </c>
      <c r="T178" t="s">
        <v>183</v>
      </c>
      <c r="U178" t="s">
        <v>184</v>
      </c>
      <c r="V178" t="str">
        <f t="shared" si="19"/>
        <v>女子自由形  50m予選無差別</v>
      </c>
      <c r="Y178">
        <f t="shared" si="20"/>
        <v>107</v>
      </c>
      <c r="Z178" t="str">
        <f t="shared" si="17"/>
        <v/>
      </c>
      <c r="AA178" t="str">
        <f t="shared" si="21"/>
        <v>女子自由形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107</v>
      </c>
      <c r="O179">
        <f>Sheet9!E180</f>
        <v>2</v>
      </c>
      <c r="P179" t="str">
        <f>IFERROR(VLOOKUP(O179,Sheet6!A:B,2,0),"")</f>
        <v>女子</v>
      </c>
      <c r="Q179" t="str">
        <f>Sheet9!A180</f>
        <v>自由形　　　　</v>
      </c>
      <c r="R179" t="str">
        <f t="shared" si="22"/>
        <v>自由形</v>
      </c>
      <c r="S179" t="str">
        <f>Sheet9!B180</f>
        <v xml:space="preserve"> 100m</v>
      </c>
      <c r="T179" t="s">
        <v>183</v>
      </c>
      <c r="U179" t="s">
        <v>184</v>
      </c>
      <c r="V179" t="str">
        <f t="shared" si="19"/>
        <v>女子自由形 100m予選無差別</v>
      </c>
      <c r="Y179">
        <f t="shared" si="20"/>
        <v>107</v>
      </c>
      <c r="Z179" t="str">
        <f t="shared" si="17"/>
        <v/>
      </c>
      <c r="AA179" t="str">
        <f t="shared" si="21"/>
        <v>女子自由形 100m予選無差別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108</v>
      </c>
      <c r="O180">
        <f>Sheet9!E181</f>
        <v>2</v>
      </c>
      <c r="P180" t="str">
        <f>IFERROR(VLOOKUP(O180,Sheet6!A:B,2,0),"")</f>
        <v>女子</v>
      </c>
      <c r="Q180" t="str">
        <f>Sheet9!A181</f>
        <v>自由形　　　　</v>
      </c>
      <c r="R180" t="str">
        <f t="shared" si="22"/>
        <v>自由形</v>
      </c>
      <c r="S180" t="str">
        <f>Sheet9!B181</f>
        <v xml:space="preserve">  50m</v>
      </c>
      <c r="T180" t="s">
        <v>183</v>
      </c>
      <c r="U180" t="s">
        <v>184</v>
      </c>
      <c r="V180" t="str">
        <f t="shared" si="19"/>
        <v>女子自由形  50m予選無差別</v>
      </c>
      <c r="Y180">
        <f t="shared" si="20"/>
        <v>108</v>
      </c>
      <c r="Z180" t="str">
        <f t="shared" si="17"/>
        <v/>
      </c>
      <c r="AA180" t="str">
        <f t="shared" si="21"/>
        <v>女子自由形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109</v>
      </c>
      <c r="O181">
        <f>Sheet9!E182</f>
        <v>2</v>
      </c>
      <c r="P181" t="str">
        <f>IFERROR(VLOOKUP(O181,Sheet6!A:B,2,0),"")</f>
        <v>女子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 50m</v>
      </c>
      <c r="T181" t="s">
        <v>183</v>
      </c>
      <c r="U181" t="s">
        <v>184</v>
      </c>
      <c r="V181" t="str">
        <f t="shared" si="19"/>
        <v>女子自由形  50m予選無差別</v>
      </c>
      <c r="Y181">
        <f t="shared" si="20"/>
        <v>109</v>
      </c>
      <c r="Z181" t="str">
        <f t="shared" si="17"/>
        <v/>
      </c>
      <c r="AA181" t="str">
        <f t="shared" si="21"/>
        <v>女子自由形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109</v>
      </c>
      <c r="O182">
        <f>Sheet9!E183</f>
        <v>2</v>
      </c>
      <c r="P182" t="str">
        <f>IFERROR(VLOOKUP(O182,Sheet6!A:B,2,0),"")</f>
        <v>女子</v>
      </c>
      <c r="Q182" t="str">
        <f>Sheet9!A183</f>
        <v>バタフライ　　</v>
      </c>
      <c r="R182" t="str">
        <f t="shared" si="22"/>
        <v>バタフライ</v>
      </c>
      <c r="S182" t="str">
        <f>Sheet9!B183</f>
        <v xml:space="preserve">  50m</v>
      </c>
      <c r="T182" t="s">
        <v>183</v>
      </c>
      <c r="U182" t="s">
        <v>184</v>
      </c>
      <c r="V182" t="str">
        <f t="shared" si="19"/>
        <v>女子バタフライ  50m予選無差別</v>
      </c>
      <c r="Y182">
        <f t="shared" si="20"/>
        <v>109</v>
      </c>
      <c r="Z182" t="str">
        <f t="shared" si="17"/>
        <v/>
      </c>
      <c r="AA182" t="str">
        <f t="shared" si="21"/>
        <v>女子バタフライ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110</v>
      </c>
      <c r="O183">
        <f>Sheet9!E184</f>
        <v>2</v>
      </c>
      <c r="P183" t="str">
        <f>IFERROR(VLOOKUP(O183,Sheet6!A:B,2,0),"")</f>
        <v>女子</v>
      </c>
      <c r="Q183" t="str">
        <f>Sheet9!A184</f>
        <v>自由形　　　　</v>
      </c>
      <c r="R183" t="str">
        <f t="shared" si="22"/>
        <v>自由形</v>
      </c>
      <c r="S183" t="str">
        <f>Sheet9!B184</f>
        <v xml:space="preserve">  50m</v>
      </c>
      <c r="T183" t="s">
        <v>183</v>
      </c>
      <c r="U183" t="s">
        <v>184</v>
      </c>
      <c r="V183" t="str">
        <f t="shared" si="19"/>
        <v>女子自由形  50m予選無差別</v>
      </c>
      <c r="Y183">
        <f t="shared" si="20"/>
        <v>110</v>
      </c>
      <c r="Z183" t="str">
        <f t="shared" si="17"/>
        <v/>
      </c>
      <c r="AA183" t="str">
        <f t="shared" si="21"/>
        <v>女子自由形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110</v>
      </c>
      <c r="O184">
        <f>Sheet9!E185</f>
        <v>2</v>
      </c>
      <c r="P184" t="str">
        <f>IFERROR(VLOOKUP(O184,Sheet6!A:B,2,0),"")</f>
        <v>女子</v>
      </c>
      <c r="Q184" t="str">
        <f>Sheet9!A185</f>
        <v>平泳ぎ　　　　</v>
      </c>
      <c r="R184" t="str">
        <f t="shared" si="22"/>
        <v>平泳ぎ</v>
      </c>
      <c r="S184" t="str">
        <f>Sheet9!B185</f>
        <v xml:space="preserve">  50m</v>
      </c>
      <c r="T184" t="s">
        <v>183</v>
      </c>
      <c r="U184" t="s">
        <v>184</v>
      </c>
      <c r="V184" t="str">
        <f t="shared" si="19"/>
        <v>女子平泳ぎ  50m予選無差別</v>
      </c>
      <c r="Y184">
        <f t="shared" si="20"/>
        <v>110</v>
      </c>
      <c r="Z184" t="str">
        <f t="shared" si="17"/>
        <v/>
      </c>
      <c r="AA184" t="str">
        <f t="shared" si="21"/>
        <v>女子平泳ぎ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111</v>
      </c>
      <c r="O185">
        <f>Sheet9!E186</f>
        <v>1</v>
      </c>
      <c r="P185" t="str">
        <f>IFERROR(VLOOKUP(O185,Sheet6!A:B,2,0),"")</f>
        <v>男子</v>
      </c>
      <c r="Q185" t="str">
        <f>Sheet9!A186</f>
        <v>バタフライ　　</v>
      </c>
      <c r="R185" t="str">
        <f t="shared" si="22"/>
        <v>バタフライ</v>
      </c>
      <c r="S185" t="str">
        <f>Sheet9!B186</f>
        <v xml:space="preserve"> 100m</v>
      </c>
      <c r="T185" t="s">
        <v>183</v>
      </c>
      <c r="U185" t="s">
        <v>184</v>
      </c>
      <c r="V185" t="str">
        <f t="shared" si="19"/>
        <v>男子バタフライ 100m予選無差別</v>
      </c>
      <c r="Y185">
        <f t="shared" si="20"/>
        <v>111</v>
      </c>
      <c r="Z185" t="str">
        <f t="shared" si="17"/>
        <v/>
      </c>
      <c r="AA185" t="str">
        <f t="shared" si="21"/>
        <v>男子バタフライ 100m予選無差別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111</v>
      </c>
      <c r="O186">
        <f>Sheet9!E187</f>
        <v>1</v>
      </c>
      <c r="P186" t="str">
        <f>IFERROR(VLOOKUP(O186,Sheet6!A:B,2,0),"")</f>
        <v>男子</v>
      </c>
      <c r="Q186" t="str">
        <f>Sheet9!A187</f>
        <v>個人メドレー　</v>
      </c>
      <c r="R186" t="str">
        <f t="shared" si="22"/>
        <v>個人メドレー</v>
      </c>
      <c r="S186" t="str">
        <f>Sheet9!B187</f>
        <v xml:space="preserve"> 200m</v>
      </c>
      <c r="T186" t="s">
        <v>183</v>
      </c>
      <c r="U186" t="s">
        <v>184</v>
      </c>
      <c r="V186" t="str">
        <f t="shared" si="19"/>
        <v>男子個人メドレー 200m予選無差別</v>
      </c>
      <c r="Y186">
        <f t="shared" si="20"/>
        <v>111</v>
      </c>
      <c r="Z186" t="str">
        <f t="shared" si="17"/>
        <v/>
      </c>
      <c r="AA186" t="str">
        <f t="shared" si="21"/>
        <v>男子個人メドレー 200m予選無差別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111</v>
      </c>
      <c r="O187">
        <f>Sheet9!E188</f>
        <v>1</v>
      </c>
      <c r="P187" t="str">
        <f>IFERROR(VLOOKUP(O187,Sheet6!A:B,2,0),"")</f>
        <v>男子</v>
      </c>
      <c r="Q187" t="str">
        <f>Sheet9!A188</f>
        <v>個人メドレー　</v>
      </c>
      <c r="R187" t="str">
        <f t="shared" si="22"/>
        <v>個人メドレー</v>
      </c>
      <c r="S187" t="str">
        <f>Sheet9!B188</f>
        <v xml:space="preserve"> 400m</v>
      </c>
      <c r="T187" t="s">
        <v>183</v>
      </c>
      <c r="U187" t="s">
        <v>184</v>
      </c>
      <c r="V187" t="str">
        <f t="shared" si="19"/>
        <v>男子個人メドレー 400m予選無差別</v>
      </c>
      <c r="Y187">
        <f t="shared" si="20"/>
        <v>111</v>
      </c>
      <c r="Z187" t="str">
        <f t="shared" si="17"/>
        <v/>
      </c>
      <c r="AA187" t="str">
        <f t="shared" si="21"/>
        <v>男子個人メドレー 400m予選無差別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112</v>
      </c>
      <c r="O188">
        <f>Sheet9!E189</f>
        <v>1</v>
      </c>
      <c r="P188" t="str">
        <f>IFERROR(VLOOKUP(O188,Sheet6!A:B,2,0),"")</f>
        <v>男子</v>
      </c>
      <c r="Q188" t="str">
        <f>Sheet9!A189</f>
        <v>自由形　　　　</v>
      </c>
      <c r="R188" t="str">
        <f t="shared" si="22"/>
        <v>自由形</v>
      </c>
      <c r="S188" t="str">
        <f>Sheet9!B189</f>
        <v xml:space="preserve">  50m</v>
      </c>
      <c r="T188" t="s">
        <v>183</v>
      </c>
      <c r="U188" t="s">
        <v>184</v>
      </c>
      <c r="V188" t="str">
        <f t="shared" si="19"/>
        <v>男子自由形  50m予選無差別</v>
      </c>
      <c r="Y188">
        <f t="shared" si="20"/>
        <v>112</v>
      </c>
      <c r="Z188" t="str">
        <f t="shared" si="17"/>
        <v/>
      </c>
      <c r="AA188" t="str">
        <f t="shared" si="21"/>
        <v>男子自由形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112</v>
      </c>
      <c r="O189">
        <f>Sheet9!E190</f>
        <v>1</v>
      </c>
      <c r="P189" t="str">
        <f>IFERROR(VLOOKUP(O189,Sheet6!A:B,2,0),"")</f>
        <v>男子</v>
      </c>
      <c r="Q189" t="str">
        <f>Sheet9!A190</f>
        <v>自由形　　　　</v>
      </c>
      <c r="R189" t="str">
        <f t="shared" ref="R189:R220" si="23">IFERROR(VLOOKUP(Q189,AG:AH,2,0),"")</f>
        <v>自由形</v>
      </c>
      <c r="S189" t="str">
        <f>Sheet9!B190</f>
        <v xml:space="preserve"> 100m</v>
      </c>
      <c r="T189" t="s">
        <v>183</v>
      </c>
      <c r="U189" t="s">
        <v>184</v>
      </c>
      <c r="V189" t="str">
        <f t="shared" si="19"/>
        <v>男子自由形 100m予選無差別</v>
      </c>
      <c r="Y189">
        <f t="shared" si="20"/>
        <v>112</v>
      </c>
      <c r="Z189" t="str">
        <f t="shared" si="17"/>
        <v/>
      </c>
      <c r="AA189" t="str">
        <f t="shared" si="21"/>
        <v>男子自由形 100m予選無差別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112</v>
      </c>
      <c r="O190">
        <f>Sheet9!E191</f>
        <v>1</v>
      </c>
      <c r="P190" t="str">
        <f>IFERROR(VLOOKUP(O190,Sheet6!A:B,2,0),"")</f>
        <v>男子</v>
      </c>
      <c r="Q190" t="str">
        <f>Sheet9!A191</f>
        <v>バタフライ　　</v>
      </c>
      <c r="R190" t="str">
        <f t="shared" si="23"/>
        <v>バタフライ</v>
      </c>
      <c r="S190" t="str">
        <f>Sheet9!B191</f>
        <v xml:space="preserve"> 100m</v>
      </c>
      <c r="T190" t="s">
        <v>183</v>
      </c>
      <c r="U190" t="s">
        <v>184</v>
      </c>
      <c r="V190" t="str">
        <f t="shared" si="19"/>
        <v>男子バタフライ 100m予選無差別</v>
      </c>
      <c r="Y190">
        <f t="shared" si="20"/>
        <v>112</v>
      </c>
      <c r="Z190" t="str">
        <f t="shared" si="17"/>
        <v/>
      </c>
      <c r="AA190" t="str">
        <f t="shared" si="21"/>
        <v>男子バタフライ 100m予選無差別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113</v>
      </c>
      <c r="O191">
        <f>Sheet9!E192</f>
        <v>1</v>
      </c>
      <c r="P191" t="str">
        <f>IFERROR(VLOOKUP(O191,Sheet6!A:B,2,0),"")</f>
        <v>男子</v>
      </c>
      <c r="Q191" t="str">
        <f>Sheet9!A192</f>
        <v>自由形　　　　</v>
      </c>
      <c r="R191" t="str">
        <f t="shared" si="23"/>
        <v>自由形</v>
      </c>
      <c r="S191" t="str">
        <f>Sheet9!B192</f>
        <v xml:space="preserve"> 200m</v>
      </c>
      <c r="T191" t="s">
        <v>183</v>
      </c>
      <c r="U191" t="s">
        <v>184</v>
      </c>
      <c r="V191" t="str">
        <f t="shared" si="19"/>
        <v>男子自由形 200m予選無差別</v>
      </c>
      <c r="Y191">
        <f t="shared" si="20"/>
        <v>113</v>
      </c>
      <c r="Z191" t="str">
        <f t="shared" si="17"/>
        <v/>
      </c>
      <c r="AA191" t="str">
        <f t="shared" si="21"/>
        <v>男子自由形 200m予選無差別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113</v>
      </c>
      <c r="O192">
        <f>Sheet9!E193</f>
        <v>1</v>
      </c>
      <c r="P192" t="str">
        <f>IFERROR(VLOOKUP(O192,Sheet6!A:B,2,0),"")</f>
        <v>男子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400m</v>
      </c>
      <c r="T192" t="s">
        <v>183</v>
      </c>
      <c r="U192" t="s">
        <v>184</v>
      </c>
      <c r="V192" t="str">
        <f t="shared" si="19"/>
        <v>男子自由形 400m予選無差別</v>
      </c>
      <c r="Y192">
        <f t="shared" si="20"/>
        <v>113</v>
      </c>
      <c r="Z192" t="str">
        <f t="shared" si="17"/>
        <v/>
      </c>
      <c r="AA192" t="str">
        <f t="shared" si="21"/>
        <v>男子自由形 400m予選無差別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113</v>
      </c>
      <c r="O193">
        <f>Sheet9!E194</f>
        <v>1</v>
      </c>
      <c r="P193" t="str">
        <f>IFERROR(VLOOKUP(O193,Sheet6!A:B,2,0),"")</f>
        <v>男子</v>
      </c>
      <c r="Q193" t="str">
        <f>Sheet9!A194</f>
        <v>個人メドレー　</v>
      </c>
      <c r="R193" t="str">
        <f t="shared" si="23"/>
        <v>個人メドレー</v>
      </c>
      <c r="S193" t="str">
        <f>Sheet9!B194</f>
        <v xml:space="preserve"> 200m</v>
      </c>
      <c r="T193" t="s">
        <v>183</v>
      </c>
      <c r="U193" t="s">
        <v>184</v>
      </c>
      <c r="V193" t="str">
        <f t="shared" si="19"/>
        <v>男子個人メドレー 200m予選無差別</v>
      </c>
      <c r="Y193">
        <f t="shared" si="20"/>
        <v>113</v>
      </c>
      <c r="Z193" t="str">
        <f t="shared" ref="Z193:Z250" si="24">IFERROR(VLOOKUP(V193,I:M,5,0),"")</f>
        <v/>
      </c>
      <c r="AA193" t="str">
        <f t="shared" si="21"/>
        <v>男子個人メドレー 200m予選無差別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114</v>
      </c>
      <c r="O194">
        <f>Sheet9!E195</f>
        <v>2</v>
      </c>
      <c r="P194" t="str">
        <f>IFERROR(VLOOKUP(O194,Sheet6!A:B,2,0),"")</f>
        <v>女子</v>
      </c>
      <c r="Q194" t="str">
        <f>Sheet9!A195</f>
        <v>自由形　　　　</v>
      </c>
      <c r="R194" t="str">
        <f t="shared" si="23"/>
        <v>自由形</v>
      </c>
      <c r="S194" t="str">
        <f>Sheet9!B195</f>
        <v xml:space="preserve"> 100m</v>
      </c>
      <c r="T194" t="s">
        <v>183</v>
      </c>
      <c r="U194" t="s">
        <v>184</v>
      </c>
      <c r="V194" t="str">
        <f t="shared" ref="V194:V250" si="26">CONCATENATE(P194,R194,S194,T194,U194)</f>
        <v>女子自由形 100m予選無差別</v>
      </c>
      <c r="Y194">
        <f t="shared" ref="Y194:Y250" si="27">N194</f>
        <v>114</v>
      </c>
      <c r="Z194" t="str">
        <f t="shared" si="24"/>
        <v/>
      </c>
      <c r="AA194" t="str">
        <f t="shared" ref="AA194:AA225" si="28">V194</f>
        <v>女子自由形 100m予選無差別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114</v>
      </c>
      <c r="O195">
        <f>Sheet9!E196</f>
        <v>2</v>
      </c>
      <c r="P195" t="str">
        <f>IFERROR(VLOOKUP(O195,Sheet6!A:B,2,0),"")</f>
        <v>女子</v>
      </c>
      <c r="Q195" t="str">
        <f>Sheet9!A196</f>
        <v>自由形　　　　</v>
      </c>
      <c r="R195" t="str">
        <f t="shared" si="23"/>
        <v>自由形</v>
      </c>
      <c r="S195" t="str">
        <f>Sheet9!B196</f>
        <v xml:space="preserve"> 200m</v>
      </c>
      <c r="T195" t="s">
        <v>183</v>
      </c>
      <c r="U195" t="s">
        <v>184</v>
      </c>
      <c r="V195" t="str">
        <f t="shared" si="26"/>
        <v>女子自由形 200m予選無差別</v>
      </c>
      <c r="Y195">
        <f t="shared" si="27"/>
        <v>114</v>
      </c>
      <c r="Z195" t="str">
        <f t="shared" si="24"/>
        <v/>
      </c>
      <c r="AA195" t="str">
        <f t="shared" si="28"/>
        <v>女子自由形 200m予選無差別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114</v>
      </c>
      <c r="O196">
        <f>Sheet9!E197</f>
        <v>2</v>
      </c>
      <c r="P196" t="str">
        <f>IFERROR(VLOOKUP(O196,Sheet6!A:B,2,0),"")</f>
        <v>女子</v>
      </c>
      <c r="Q196" t="str">
        <f>Sheet9!A197</f>
        <v>自由形　　　　</v>
      </c>
      <c r="R196" t="str">
        <f t="shared" si="23"/>
        <v>自由形</v>
      </c>
      <c r="S196" t="str">
        <f>Sheet9!B197</f>
        <v xml:space="preserve"> 400m</v>
      </c>
      <c r="T196" t="s">
        <v>183</v>
      </c>
      <c r="U196" t="s">
        <v>184</v>
      </c>
      <c r="V196" t="str">
        <f t="shared" si="26"/>
        <v>女子自由形 400m予選無差別</v>
      </c>
      <c r="Y196">
        <f t="shared" si="27"/>
        <v>114</v>
      </c>
      <c r="Z196" t="str">
        <f t="shared" si="24"/>
        <v/>
      </c>
      <c r="AA196" t="str">
        <f t="shared" si="28"/>
        <v>女子自由形 400m予選無差別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115</v>
      </c>
      <c r="O197">
        <f>Sheet9!E198</f>
        <v>1</v>
      </c>
      <c r="P197" t="str">
        <f>IFERROR(VLOOKUP(O197,Sheet6!A:B,2,0),"")</f>
        <v>男子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 50m</v>
      </c>
      <c r="T197" t="s">
        <v>183</v>
      </c>
      <c r="U197" t="s">
        <v>184</v>
      </c>
      <c r="V197" t="str">
        <f t="shared" si="26"/>
        <v>男子自由形  50m予選無差別</v>
      </c>
      <c r="Y197">
        <f t="shared" si="27"/>
        <v>115</v>
      </c>
      <c r="Z197" t="str">
        <f t="shared" si="24"/>
        <v/>
      </c>
      <c r="AA197" t="str">
        <f t="shared" si="28"/>
        <v>男子自由形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115</v>
      </c>
      <c r="O198">
        <f>Sheet9!E199</f>
        <v>1</v>
      </c>
      <c r="P198" t="str">
        <f>IFERROR(VLOOKUP(O198,Sheet6!A:B,2,0),"")</f>
        <v>男子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100m</v>
      </c>
      <c r="T198" t="s">
        <v>183</v>
      </c>
      <c r="U198" t="s">
        <v>184</v>
      </c>
      <c r="V198" t="str">
        <f t="shared" si="26"/>
        <v>男子自由形 100m予選無差別</v>
      </c>
      <c r="Y198">
        <f t="shared" si="27"/>
        <v>115</v>
      </c>
      <c r="Z198" t="str">
        <f t="shared" si="24"/>
        <v/>
      </c>
      <c r="AA198" t="str">
        <f t="shared" si="28"/>
        <v>男子自由形 100m予選無差別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116</v>
      </c>
      <c r="O199">
        <f>Sheet9!E200</f>
        <v>1</v>
      </c>
      <c r="P199" t="str">
        <f>IFERROR(VLOOKUP(O199,Sheet6!A:B,2,0),"")</f>
        <v>男子</v>
      </c>
      <c r="Q199" t="str">
        <f>Sheet9!A200</f>
        <v>平泳ぎ　　　　</v>
      </c>
      <c r="R199" t="str">
        <f t="shared" si="23"/>
        <v>平泳ぎ</v>
      </c>
      <c r="S199" t="str">
        <f>Sheet9!B200</f>
        <v xml:space="preserve"> 100m</v>
      </c>
      <c r="T199" t="s">
        <v>183</v>
      </c>
      <c r="U199" t="s">
        <v>184</v>
      </c>
      <c r="V199" t="str">
        <f t="shared" si="26"/>
        <v>男子平泳ぎ 100m予選無差別</v>
      </c>
      <c r="Y199">
        <f t="shared" si="27"/>
        <v>116</v>
      </c>
      <c r="Z199" t="str">
        <f t="shared" si="24"/>
        <v/>
      </c>
      <c r="AA199" t="str">
        <f t="shared" si="28"/>
        <v>男子平泳ぎ 100m予選無差別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116</v>
      </c>
      <c r="O200">
        <f>Sheet9!E201</f>
        <v>1</v>
      </c>
      <c r="P200" t="str">
        <f>IFERROR(VLOOKUP(O200,Sheet6!A:B,2,0),"")</f>
        <v>男子</v>
      </c>
      <c r="Q200" t="str">
        <f>Sheet9!A201</f>
        <v>平泳ぎ　　　　</v>
      </c>
      <c r="R200" t="str">
        <f t="shared" si="23"/>
        <v>平泳ぎ</v>
      </c>
      <c r="S200" t="str">
        <f>Sheet9!B201</f>
        <v xml:space="preserve"> 200m</v>
      </c>
      <c r="T200" t="s">
        <v>183</v>
      </c>
      <c r="U200" t="s">
        <v>184</v>
      </c>
      <c r="V200" t="str">
        <f t="shared" si="26"/>
        <v>男子平泳ぎ 200m予選無差別</v>
      </c>
      <c r="Y200">
        <f t="shared" si="27"/>
        <v>116</v>
      </c>
      <c r="Z200" t="str">
        <f t="shared" si="24"/>
        <v/>
      </c>
      <c r="AA200" t="str">
        <f t="shared" si="28"/>
        <v>男子平泳ぎ 200m予選無差別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117</v>
      </c>
      <c r="O201">
        <f>Sheet9!E202</f>
        <v>1</v>
      </c>
      <c r="P201" t="str">
        <f>IFERROR(VLOOKUP(O201,Sheet6!A:B,2,0),"")</f>
        <v>男子</v>
      </c>
      <c r="Q201" t="str">
        <f>Sheet9!A202</f>
        <v>自由形　　　　</v>
      </c>
      <c r="R201" t="str">
        <f t="shared" si="23"/>
        <v>自由形</v>
      </c>
      <c r="S201" t="str">
        <f>Sheet9!B202</f>
        <v xml:space="preserve">  50m</v>
      </c>
      <c r="T201" t="s">
        <v>183</v>
      </c>
      <c r="U201" t="s">
        <v>184</v>
      </c>
      <c r="V201" t="str">
        <f t="shared" si="26"/>
        <v>男子自由形  50m予選無差別</v>
      </c>
      <c r="Y201">
        <f t="shared" si="27"/>
        <v>117</v>
      </c>
      <c r="Z201" t="str">
        <f t="shared" si="24"/>
        <v/>
      </c>
      <c r="AA201" t="str">
        <f t="shared" si="28"/>
        <v>男子自由形  50m予選無差別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117</v>
      </c>
      <c r="O202">
        <f>Sheet9!E203</f>
        <v>1</v>
      </c>
      <c r="P202" t="str">
        <f>IFERROR(VLOOKUP(O202,Sheet6!A:B,2,0),"")</f>
        <v>男子</v>
      </c>
      <c r="Q202" t="str">
        <f>Sheet9!A203</f>
        <v>背泳ぎ　　　　</v>
      </c>
      <c r="R202" t="str">
        <f t="shared" si="23"/>
        <v>背泳ぎ</v>
      </c>
      <c r="S202" t="str">
        <f>Sheet9!B203</f>
        <v xml:space="preserve">  50m</v>
      </c>
      <c r="T202" t="s">
        <v>183</v>
      </c>
      <c r="U202" t="s">
        <v>184</v>
      </c>
      <c r="V202" t="str">
        <f t="shared" si="26"/>
        <v>男子背泳ぎ  50m予選無差別</v>
      </c>
      <c r="Y202">
        <f t="shared" si="27"/>
        <v>117</v>
      </c>
      <c r="Z202" t="str">
        <f t="shared" si="24"/>
        <v/>
      </c>
      <c r="AA202" t="str">
        <f t="shared" si="28"/>
        <v>男子背泳ぎ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117</v>
      </c>
      <c r="O203">
        <f>Sheet9!E204</f>
        <v>1</v>
      </c>
      <c r="P203" t="str">
        <f>IFERROR(VLOOKUP(O203,Sheet6!A:B,2,0),"")</f>
        <v>男子</v>
      </c>
      <c r="Q203" t="str">
        <f>Sheet9!A204</f>
        <v>バタフライ　　</v>
      </c>
      <c r="R203" t="str">
        <f t="shared" si="23"/>
        <v>バタフライ</v>
      </c>
      <c r="S203" t="str">
        <f>Sheet9!B204</f>
        <v xml:space="preserve">  50m</v>
      </c>
      <c r="T203" t="s">
        <v>183</v>
      </c>
      <c r="U203" t="s">
        <v>184</v>
      </c>
      <c r="V203" t="str">
        <f t="shared" si="26"/>
        <v>男子バタフライ  50m予選無差別</v>
      </c>
      <c r="Y203">
        <f t="shared" si="27"/>
        <v>117</v>
      </c>
      <c r="Z203" t="str">
        <f t="shared" si="24"/>
        <v/>
      </c>
      <c r="AA203" t="str">
        <f t="shared" si="28"/>
        <v>男子バタフライ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118</v>
      </c>
      <c r="O204">
        <f>Sheet9!E205</f>
        <v>2</v>
      </c>
      <c r="P204" t="str">
        <f>IFERROR(VLOOKUP(O204,Sheet6!A:B,2,0),"")</f>
        <v>女子</v>
      </c>
      <c r="Q204" t="str">
        <f>Sheet9!A205</f>
        <v>自由形　　　　</v>
      </c>
      <c r="R204" t="str">
        <f t="shared" si="23"/>
        <v>自由形</v>
      </c>
      <c r="S204" t="str">
        <f>Sheet9!B205</f>
        <v xml:space="preserve"> 100m</v>
      </c>
      <c r="T204" t="s">
        <v>183</v>
      </c>
      <c r="U204" t="s">
        <v>184</v>
      </c>
      <c r="V204" t="str">
        <f t="shared" si="26"/>
        <v>女子自由形 100m予選無差別</v>
      </c>
      <c r="Y204">
        <f t="shared" si="27"/>
        <v>118</v>
      </c>
      <c r="Z204" t="str">
        <f t="shared" si="24"/>
        <v/>
      </c>
      <c r="AA204" t="str">
        <f t="shared" si="28"/>
        <v>女子自由形 100m予選無差別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118</v>
      </c>
      <c r="O205">
        <f>Sheet9!E206</f>
        <v>2</v>
      </c>
      <c r="P205" t="str">
        <f>IFERROR(VLOOKUP(O205,Sheet6!A:B,2,0),"")</f>
        <v>女子</v>
      </c>
      <c r="Q205" t="str">
        <f>Sheet9!A206</f>
        <v>自由形　　　　</v>
      </c>
      <c r="R205" t="str">
        <f t="shared" si="23"/>
        <v>自由形</v>
      </c>
      <c r="S205" t="str">
        <f>Sheet9!B206</f>
        <v xml:space="preserve"> 200m</v>
      </c>
      <c r="T205" t="s">
        <v>183</v>
      </c>
      <c r="U205" t="s">
        <v>184</v>
      </c>
      <c r="V205" t="str">
        <f t="shared" si="26"/>
        <v>女子自由形 200m予選無差別</v>
      </c>
      <c r="Y205">
        <f t="shared" si="27"/>
        <v>118</v>
      </c>
      <c r="Z205" t="str">
        <f t="shared" si="24"/>
        <v/>
      </c>
      <c r="AA205" t="str">
        <f t="shared" si="28"/>
        <v>女子自由形 200m予選無差別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119</v>
      </c>
      <c r="O206">
        <f>Sheet9!E207</f>
        <v>2</v>
      </c>
      <c r="P206" t="str">
        <f>IFERROR(VLOOKUP(O206,Sheet6!A:B,2,0),"")</f>
        <v>女子</v>
      </c>
      <c r="Q206" t="str">
        <f>Sheet9!A207</f>
        <v>平泳ぎ　　　　</v>
      </c>
      <c r="R206" t="str">
        <f t="shared" si="23"/>
        <v>平泳ぎ</v>
      </c>
      <c r="S206" t="str">
        <f>Sheet9!B207</f>
        <v xml:space="preserve"> 200m</v>
      </c>
      <c r="T206" t="s">
        <v>183</v>
      </c>
      <c r="U206" t="s">
        <v>184</v>
      </c>
      <c r="V206" t="str">
        <f t="shared" si="26"/>
        <v>女子平泳ぎ 200m予選無差別</v>
      </c>
      <c r="Y206">
        <f t="shared" si="27"/>
        <v>119</v>
      </c>
      <c r="Z206" t="str">
        <f t="shared" si="24"/>
        <v/>
      </c>
      <c r="AA206" t="str">
        <f t="shared" si="28"/>
        <v>女子平泳ぎ 200m予選無差別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119</v>
      </c>
      <c r="O207">
        <f>Sheet9!E208</f>
        <v>2</v>
      </c>
      <c r="P207" t="str">
        <f>IFERROR(VLOOKUP(O207,Sheet6!A:B,2,0),"")</f>
        <v>女子</v>
      </c>
      <c r="Q207" t="str">
        <f>Sheet9!A208</f>
        <v>個人メドレー　</v>
      </c>
      <c r="R207" t="str">
        <f t="shared" si="23"/>
        <v>個人メドレー</v>
      </c>
      <c r="S207" t="str">
        <f>Sheet9!B208</f>
        <v xml:space="preserve"> 200m</v>
      </c>
      <c r="T207" t="s">
        <v>183</v>
      </c>
      <c r="U207" t="s">
        <v>184</v>
      </c>
      <c r="V207" t="str">
        <f t="shared" si="26"/>
        <v>女子個人メドレー 200m予選無差別</v>
      </c>
      <c r="Y207">
        <f t="shared" si="27"/>
        <v>119</v>
      </c>
      <c r="Z207" t="str">
        <f t="shared" si="24"/>
        <v/>
      </c>
      <c r="AA207" t="str">
        <f t="shared" si="28"/>
        <v>女子個人メドレー 200m予選無差別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123</v>
      </c>
      <c r="O208">
        <f>Sheet9!E209</f>
        <v>1</v>
      </c>
      <c r="P208" t="str">
        <f>IFERROR(VLOOKUP(O208,Sheet6!A:B,2,0),"")</f>
        <v>男子</v>
      </c>
      <c r="Q208" t="str">
        <f>Sheet9!A209</f>
        <v>背泳ぎ　　　　</v>
      </c>
      <c r="R208" t="str">
        <f t="shared" si="23"/>
        <v>背泳ぎ</v>
      </c>
      <c r="S208" t="str">
        <f>Sheet9!B209</f>
        <v xml:space="preserve"> 100m</v>
      </c>
      <c r="T208" t="s">
        <v>183</v>
      </c>
      <c r="U208" t="s">
        <v>184</v>
      </c>
      <c r="V208" t="str">
        <f t="shared" si="26"/>
        <v>男子背泳ぎ 100m予選無差別</v>
      </c>
      <c r="Y208">
        <f t="shared" si="27"/>
        <v>123</v>
      </c>
      <c r="Z208" t="str">
        <f t="shared" si="24"/>
        <v/>
      </c>
      <c r="AA208" t="str">
        <f t="shared" si="28"/>
        <v>男子背泳ぎ 100m予選無差別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123</v>
      </c>
      <c r="O209">
        <f>Sheet9!E210</f>
        <v>1</v>
      </c>
      <c r="P209" t="str">
        <f>IFERROR(VLOOKUP(O209,Sheet6!A:B,2,0),"")</f>
        <v>男子</v>
      </c>
      <c r="Q209" t="str">
        <f>Sheet9!A210</f>
        <v>背泳ぎ　　　　</v>
      </c>
      <c r="R209" t="str">
        <f t="shared" si="23"/>
        <v>背泳ぎ</v>
      </c>
      <c r="S209" t="str">
        <f>Sheet9!B210</f>
        <v xml:space="preserve"> 200m</v>
      </c>
      <c r="T209" t="s">
        <v>183</v>
      </c>
      <c r="U209" t="s">
        <v>184</v>
      </c>
      <c r="V209" t="str">
        <f t="shared" si="26"/>
        <v>男子背泳ぎ 200m予選無差別</v>
      </c>
      <c r="Y209">
        <f t="shared" si="27"/>
        <v>123</v>
      </c>
      <c r="Z209" t="str">
        <f t="shared" si="24"/>
        <v/>
      </c>
      <c r="AA209" t="str">
        <f t="shared" si="28"/>
        <v>男子背泳ぎ 200m予選無差別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124</v>
      </c>
      <c r="O210">
        <f>Sheet9!E211</f>
        <v>1</v>
      </c>
      <c r="P210" t="str">
        <f>IFERROR(VLOOKUP(O210,Sheet6!A:B,2,0),"")</f>
        <v>男子</v>
      </c>
      <c r="Q210" t="str">
        <f>Sheet9!A211</f>
        <v>背泳ぎ　　　　</v>
      </c>
      <c r="R210" t="str">
        <f t="shared" si="23"/>
        <v>背泳ぎ</v>
      </c>
      <c r="S210" t="str">
        <f>Sheet9!B211</f>
        <v xml:space="preserve"> 100m</v>
      </c>
      <c r="T210" t="s">
        <v>183</v>
      </c>
      <c r="U210" t="s">
        <v>184</v>
      </c>
      <c r="V210" t="str">
        <f t="shared" si="26"/>
        <v>男子背泳ぎ 100m予選無差別</v>
      </c>
      <c r="Y210">
        <f t="shared" si="27"/>
        <v>124</v>
      </c>
      <c r="Z210" t="str">
        <f t="shared" si="24"/>
        <v/>
      </c>
      <c r="AA210" t="str">
        <f t="shared" si="28"/>
        <v>男子背泳ぎ 100m予選無差別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124</v>
      </c>
      <c r="O211">
        <f>Sheet9!E212</f>
        <v>1</v>
      </c>
      <c r="P211" t="str">
        <f>IFERROR(VLOOKUP(O211,Sheet6!A:B,2,0),"")</f>
        <v>男子</v>
      </c>
      <c r="Q211" t="str">
        <f>Sheet9!A212</f>
        <v>背泳ぎ　　　　</v>
      </c>
      <c r="R211" t="str">
        <f t="shared" si="23"/>
        <v>背泳ぎ</v>
      </c>
      <c r="S211" t="str">
        <f>Sheet9!B212</f>
        <v xml:space="preserve"> 200m</v>
      </c>
      <c r="T211" t="s">
        <v>183</v>
      </c>
      <c r="U211" t="s">
        <v>184</v>
      </c>
      <c r="V211" t="str">
        <f t="shared" si="26"/>
        <v>男子背泳ぎ 200m予選無差別</v>
      </c>
      <c r="Y211">
        <f t="shared" si="27"/>
        <v>124</v>
      </c>
      <c r="Z211" t="str">
        <f t="shared" si="24"/>
        <v/>
      </c>
      <c r="AA211" t="str">
        <f t="shared" si="28"/>
        <v>男子背泳ぎ 200m予選無差別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125</v>
      </c>
      <c r="O212">
        <f>Sheet9!E213</f>
        <v>1</v>
      </c>
      <c r="P212" t="str">
        <f>IFERROR(VLOOKUP(O212,Sheet6!A:B,2,0),"")</f>
        <v>男子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 50m</v>
      </c>
      <c r="T212" t="s">
        <v>183</v>
      </c>
      <c r="U212" t="s">
        <v>184</v>
      </c>
      <c r="V212" t="str">
        <f t="shared" si="26"/>
        <v>男子自由形  50m予選無差別</v>
      </c>
      <c r="Y212">
        <f t="shared" si="27"/>
        <v>125</v>
      </c>
      <c r="Z212" t="str">
        <f t="shared" si="24"/>
        <v/>
      </c>
      <c r="AA212" t="str">
        <f t="shared" si="28"/>
        <v>男子自由形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125</v>
      </c>
      <c r="O213">
        <f>Sheet9!E214</f>
        <v>1</v>
      </c>
      <c r="P213" t="str">
        <f>IFERROR(VLOOKUP(O213,Sheet6!A:B,2,0),"")</f>
        <v>男子</v>
      </c>
      <c r="Q213" t="str">
        <f>Sheet9!A214</f>
        <v>個人メドレー　</v>
      </c>
      <c r="R213" t="str">
        <f t="shared" si="23"/>
        <v>個人メドレー</v>
      </c>
      <c r="S213" t="str">
        <f>Sheet9!B214</f>
        <v xml:space="preserve"> 200m</v>
      </c>
      <c r="T213" t="s">
        <v>183</v>
      </c>
      <c r="U213" t="s">
        <v>184</v>
      </c>
      <c r="V213" t="str">
        <f t="shared" si="26"/>
        <v>男子個人メドレー 200m予選無差別</v>
      </c>
      <c r="Y213">
        <f t="shared" si="27"/>
        <v>125</v>
      </c>
      <c r="Z213" t="str">
        <f t="shared" si="24"/>
        <v/>
      </c>
      <c r="AA213" t="str">
        <f t="shared" si="28"/>
        <v>男子個人メドレー 200m予選無差別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126</v>
      </c>
      <c r="O214">
        <f>Sheet9!E215</f>
        <v>1</v>
      </c>
      <c r="P214" t="str">
        <f>IFERROR(VLOOKUP(O214,Sheet6!A:B,2,0),"")</f>
        <v>男子</v>
      </c>
      <c r="Q214" t="str">
        <f>Sheet9!A215</f>
        <v>平泳ぎ　　　　</v>
      </c>
      <c r="R214" t="str">
        <f t="shared" si="23"/>
        <v>平泳ぎ</v>
      </c>
      <c r="S214" t="str">
        <f>Sheet9!B215</f>
        <v xml:space="preserve"> 100m</v>
      </c>
      <c r="T214" t="s">
        <v>183</v>
      </c>
      <c r="U214" t="s">
        <v>184</v>
      </c>
      <c r="V214" t="str">
        <f t="shared" si="26"/>
        <v>男子平泳ぎ 100m予選無差別</v>
      </c>
      <c r="Y214">
        <f t="shared" si="27"/>
        <v>126</v>
      </c>
      <c r="Z214" t="str">
        <f t="shared" si="24"/>
        <v/>
      </c>
      <c r="AA214" t="str">
        <f t="shared" si="28"/>
        <v>男子平泳ぎ 100m予選無差別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126</v>
      </c>
      <c r="O215">
        <f>Sheet9!E216</f>
        <v>1</v>
      </c>
      <c r="P215" t="str">
        <f>IFERROR(VLOOKUP(O215,Sheet6!A:B,2,0),"")</f>
        <v>男子</v>
      </c>
      <c r="Q215" t="str">
        <f>Sheet9!A216</f>
        <v>平泳ぎ　　　　</v>
      </c>
      <c r="R215" t="str">
        <f t="shared" si="23"/>
        <v>平泳ぎ</v>
      </c>
      <c r="S215" t="str">
        <f>Sheet9!B216</f>
        <v xml:space="preserve"> 200m</v>
      </c>
      <c r="T215" t="s">
        <v>183</v>
      </c>
      <c r="U215" t="s">
        <v>184</v>
      </c>
      <c r="V215" t="str">
        <f t="shared" si="26"/>
        <v>男子平泳ぎ 200m予選無差別</v>
      </c>
      <c r="Y215">
        <f t="shared" si="27"/>
        <v>126</v>
      </c>
      <c r="Z215" t="str">
        <f t="shared" si="24"/>
        <v/>
      </c>
      <c r="AA215" t="str">
        <f t="shared" si="28"/>
        <v>男子平泳ぎ 200m予選無差別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127</v>
      </c>
      <c r="O216">
        <f>Sheet9!E217</f>
        <v>1</v>
      </c>
      <c r="P216" t="str">
        <f>IFERROR(VLOOKUP(O216,Sheet6!A:B,2,0),"")</f>
        <v>男子</v>
      </c>
      <c r="Q216" t="str">
        <f>Sheet9!A217</f>
        <v>自由形　　　　</v>
      </c>
      <c r="R216" t="str">
        <f t="shared" si="23"/>
        <v>自由形</v>
      </c>
      <c r="S216" t="str">
        <f>Sheet9!B217</f>
        <v xml:space="preserve">  50m</v>
      </c>
      <c r="T216" t="s">
        <v>183</v>
      </c>
      <c r="U216" t="s">
        <v>184</v>
      </c>
      <c r="V216" t="str">
        <f t="shared" si="26"/>
        <v>男子自由形  50m予選無差別</v>
      </c>
      <c r="Y216">
        <f t="shared" si="27"/>
        <v>127</v>
      </c>
      <c r="Z216" t="str">
        <f t="shared" si="24"/>
        <v/>
      </c>
      <c r="AA216" t="str">
        <f t="shared" si="28"/>
        <v>男子自由形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127</v>
      </c>
      <c r="O217">
        <f>Sheet9!E218</f>
        <v>1</v>
      </c>
      <c r="P217" t="str">
        <f>IFERROR(VLOOKUP(O217,Sheet6!A:B,2,0),"")</f>
        <v>男子</v>
      </c>
      <c r="Q217" t="str">
        <f>Sheet9!A218</f>
        <v>背泳ぎ　　　　</v>
      </c>
      <c r="R217" t="str">
        <f t="shared" si="23"/>
        <v>背泳ぎ</v>
      </c>
      <c r="S217" t="str">
        <f>Sheet9!B218</f>
        <v xml:space="preserve">  50m</v>
      </c>
      <c r="T217" t="s">
        <v>183</v>
      </c>
      <c r="U217" t="s">
        <v>184</v>
      </c>
      <c r="V217" t="str">
        <f t="shared" si="26"/>
        <v>男子背泳ぎ  50m予選無差別</v>
      </c>
      <c r="Y217">
        <f t="shared" si="27"/>
        <v>127</v>
      </c>
      <c r="Z217" t="str">
        <f t="shared" si="24"/>
        <v/>
      </c>
      <c r="AA217" t="str">
        <f t="shared" si="28"/>
        <v>男子背泳ぎ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129</v>
      </c>
      <c r="O218">
        <f>Sheet9!E219</f>
        <v>2</v>
      </c>
      <c r="P218" t="str">
        <f>IFERROR(VLOOKUP(O218,Sheet6!A:B,2,0),"")</f>
        <v>女子</v>
      </c>
      <c r="Q218" t="str">
        <f>Sheet9!A219</f>
        <v>背泳ぎ　　　　</v>
      </c>
      <c r="R218" t="str">
        <f t="shared" si="23"/>
        <v>背泳ぎ</v>
      </c>
      <c r="S218" t="str">
        <f>Sheet9!B219</f>
        <v xml:space="preserve">  50m</v>
      </c>
      <c r="T218" t="s">
        <v>183</v>
      </c>
      <c r="U218" t="s">
        <v>184</v>
      </c>
      <c r="V218" t="str">
        <f t="shared" si="26"/>
        <v>女子背泳ぎ  50m予選無差別</v>
      </c>
      <c r="Y218">
        <f t="shared" si="27"/>
        <v>129</v>
      </c>
      <c r="Z218" t="str">
        <f t="shared" si="24"/>
        <v/>
      </c>
      <c r="AA218" t="str">
        <f t="shared" si="28"/>
        <v>女子背泳ぎ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129</v>
      </c>
      <c r="O219">
        <f>Sheet9!E220</f>
        <v>2</v>
      </c>
      <c r="P219" t="str">
        <f>IFERROR(VLOOKUP(O219,Sheet6!A:B,2,0),"")</f>
        <v>女子</v>
      </c>
      <c r="Q219" t="str">
        <f>Sheet9!A220</f>
        <v>背泳ぎ　　　　</v>
      </c>
      <c r="R219" t="str">
        <f t="shared" si="23"/>
        <v>背泳ぎ</v>
      </c>
      <c r="S219" t="str">
        <f>Sheet9!B220</f>
        <v xml:space="preserve"> 100m</v>
      </c>
      <c r="T219" t="s">
        <v>183</v>
      </c>
      <c r="U219" t="s">
        <v>184</v>
      </c>
      <c r="V219" t="str">
        <f t="shared" si="26"/>
        <v>女子背泳ぎ 100m予選無差別</v>
      </c>
      <c r="Y219">
        <f t="shared" si="27"/>
        <v>129</v>
      </c>
      <c r="Z219" t="str">
        <f t="shared" si="24"/>
        <v/>
      </c>
      <c r="AA219" t="str">
        <f t="shared" si="28"/>
        <v>女子背泳ぎ 100m予選無差別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130</v>
      </c>
      <c r="O220">
        <f>Sheet9!E221</f>
        <v>2</v>
      </c>
      <c r="P220" t="str">
        <f>IFERROR(VLOOKUP(O220,Sheet6!A:B,2,0),"")</f>
        <v>女子</v>
      </c>
      <c r="Q220" t="str">
        <f>Sheet9!A221</f>
        <v>自由形　　　　</v>
      </c>
      <c r="R220" t="str">
        <f t="shared" si="23"/>
        <v>自由形</v>
      </c>
      <c r="S220" t="str">
        <f>Sheet9!B221</f>
        <v xml:space="preserve"> 100m</v>
      </c>
      <c r="T220" t="s">
        <v>183</v>
      </c>
      <c r="U220" t="s">
        <v>184</v>
      </c>
      <c r="V220" t="str">
        <f t="shared" si="26"/>
        <v>女子自由形 100m予選無差別</v>
      </c>
      <c r="Y220">
        <f t="shared" si="27"/>
        <v>130</v>
      </c>
      <c r="Z220" t="str">
        <f t="shared" si="24"/>
        <v/>
      </c>
      <c r="AA220" t="str">
        <f t="shared" si="28"/>
        <v>女子自由形 100m予選無差別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130</v>
      </c>
      <c r="O221">
        <f>Sheet9!E222</f>
        <v>2</v>
      </c>
      <c r="P221" t="str">
        <f>IFERROR(VLOOKUP(O221,Sheet6!A:B,2,0),"")</f>
        <v>女子</v>
      </c>
      <c r="Q221" t="str">
        <f>Sheet9!A222</f>
        <v>バタフライ　　</v>
      </c>
      <c r="R221" t="str">
        <f t="shared" ref="R221:R250" si="29">IFERROR(VLOOKUP(Q221,AG:AH,2,0),"")</f>
        <v>バタフライ</v>
      </c>
      <c r="S221" t="str">
        <f>Sheet9!B222</f>
        <v xml:space="preserve">  50m</v>
      </c>
      <c r="T221" t="s">
        <v>183</v>
      </c>
      <c r="U221" t="s">
        <v>184</v>
      </c>
      <c r="V221" t="str">
        <f t="shared" si="26"/>
        <v>女子バタフライ  50m予選無差別</v>
      </c>
      <c r="Y221">
        <f t="shared" si="27"/>
        <v>130</v>
      </c>
      <c r="Z221" t="str">
        <f t="shared" si="24"/>
        <v/>
      </c>
      <c r="AA221" t="str">
        <f t="shared" si="28"/>
        <v>女子バタフライ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131</v>
      </c>
      <c r="O222">
        <f>Sheet9!E223</f>
        <v>2</v>
      </c>
      <c r="P222" t="str">
        <f>IFERROR(VLOOKUP(O222,Sheet6!A:B,2,0),"")</f>
        <v>女子</v>
      </c>
      <c r="Q222" t="str">
        <f>Sheet9!A223</f>
        <v>平泳ぎ　　　　</v>
      </c>
      <c r="R222" t="str">
        <f t="shared" si="29"/>
        <v>平泳ぎ</v>
      </c>
      <c r="S222" t="str">
        <f>Sheet9!B223</f>
        <v xml:space="preserve">  50m</v>
      </c>
      <c r="T222" t="s">
        <v>183</v>
      </c>
      <c r="U222" t="s">
        <v>184</v>
      </c>
      <c r="V222" t="str">
        <f t="shared" si="26"/>
        <v>女子平泳ぎ  50m予選無差別</v>
      </c>
      <c r="Y222">
        <f t="shared" si="27"/>
        <v>131</v>
      </c>
      <c r="Z222" t="str">
        <f t="shared" si="24"/>
        <v/>
      </c>
      <c r="AA222" t="str">
        <f t="shared" si="28"/>
        <v>女子平泳ぎ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131</v>
      </c>
      <c r="O223">
        <f>Sheet9!E224</f>
        <v>2</v>
      </c>
      <c r="P223" t="str">
        <f>IFERROR(VLOOKUP(O223,Sheet6!A:B,2,0),"")</f>
        <v>女子</v>
      </c>
      <c r="Q223" t="str">
        <f>Sheet9!A224</f>
        <v>平泳ぎ　　　　</v>
      </c>
      <c r="R223" t="str">
        <f t="shared" si="29"/>
        <v>平泳ぎ</v>
      </c>
      <c r="S223" t="str">
        <f>Sheet9!B224</f>
        <v xml:space="preserve"> 100m</v>
      </c>
      <c r="T223" t="s">
        <v>183</v>
      </c>
      <c r="U223" t="s">
        <v>184</v>
      </c>
      <c r="V223" t="str">
        <f t="shared" si="26"/>
        <v>女子平泳ぎ 100m予選無差別</v>
      </c>
      <c r="Y223">
        <f t="shared" si="27"/>
        <v>131</v>
      </c>
      <c r="Z223" t="str">
        <f t="shared" si="24"/>
        <v/>
      </c>
      <c r="AA223" t="str">
        <f t="shared" si="28"/>
        <v>女子平泳ぎ 100m予選無差別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135</v>
      </c>
      <c r="O224">
        <f>Sheet9!E225</f>
        <v>1</v>
      </c>
      <c r="P224" t="str">
        <f>IFERROR(VLOOKUP(O224,Sheet6!A:B,2,0),"")</f>
        <v>男子</v>
      </c>
      <c r="Q224" t="str">
        <f>Sheet9!A225</f>
        <v>自由形　　　　</v>
      </c>
      <c r="R224" t="str">
        <f t="shared" si="29"/>
        <v>自由形</v>
      </c>
      <c r="S224" t="str">
        <f>Sheet9!B225</f>
        <v xml:space="preserve">  50m</v>
      </c>
      <c r="T224" t="s">
        <v>183</v>
      </c>
      <c r="U224" t="s">
        <v>184</v>
      </c>
      <c r="V224" t="str">
        <f t="shared" si="26"/>
        <v>男子自由形  50m予選無差別</v>
      </c>
      <c r="Y224">
        <f t="shared" si="27"/>
        <v>135</v>
      </c>
      <c r="Z224" t="str">
        <f t="shared" si="24"/>
        <v/>
      </c>
      <c r="AA224" t="str">
        <f t="shared" si="28"/>
        <v>男子自由形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135</v>
      </c>
      <c r="O225">
        <f>Sheet9!E226</f>
        <v>1</v>
      </c>
      <c r="P225" t="str">
        <f>IFERROR(VLOOKUP(O225,Sheet6!A:B,2,0),"")</f>
        <v>男子</v>
      </c>
      <c r="Q225" t="str">
        <f>Sheet9!A226</f>
        <v>自由形　　　　</v>
      </c>
      <c r="R225" t="str">
        <f t="shared" si="29"/>
        <v>自由形</v>
      </c>
      <c r="S225" t="str">
        <f>Sheet9!B226</f>
        <v xml:space="preserve"> 100m</v>
      </c>
      <c r="T225" t="s">
        <v>183</v>
      </c>
      <c r="U225" t="s">
        <v>184</v>
      </c>
      <c r="V225" t="str">
        <f t="shared" si="26"/>
        <v>男子自由形 100m予選無差別</v>
      </c>
      <c r="Y225">
        <f t="shared" si="27"/>
        <v>135</v>
      </c>
      <c r="Z225" t="str">
        <f t="shared" si="24"/>
        <v/>
      </c>
      <c r="AA225" t="str">
        <f t="shared" si="28"/>
        <v>男子自由形 100m予選無差別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136</v>
      </c>
      <c r="O226">
        <f>Sheet9!E227</f>
        <v>1</v>
      </c>
      <c r="P226" t="str">
        <f>IFERROR(VLOOKUP(O226,Sheet6!A:B,2,0),"")</f>
        <v>男子</v>
      </c>
      <c r="Q226" t="str">
        <f>Sheet9!A227</f>
        <v>自由形　　　　</v>
      </c>
      <c r="R226" t="str">
        <f t="shared" si="29"/>
        <v>自由形</v>
      </c>
      <c r="S226" t="str">
        <f>Sheet9!B227</f>
        <v xml:space="preserve">  50m</v>
      </c>
      <c r="T226" t="s">
        <v>183</v>
      </c>
      <c r="U226" t="s">
        <v>184</v>
      </c>
      <c r="V226" t="str">
        <f t="shared" si="26"/>
        <v>男子自由形  50m予選無差別</v>
      </c>
      <c r="Y226">
        <f t="shared" si="27"/>
        <v>136</v>
      </c>
      <c r="Z226" t="str">
        <f t="shared" si="24"/>
        <v/>
      </c>
      <c r="AA226" t="str">
        <f t="shared" ref="AA226:AA250" si="30">V226</f>
        <v>男子自由形  50m予選無差別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136</v>
      </c>
      <c r="O227">
        <f>Sheet9!E228</f>
        <v>1</v>
      </c>
      <c r="P227" t="str">
        <f>IFERROR(VLOOKUP(O227,Sheet6!A:B,2,0),"")</f>
        <v>男子</v>
      </c>
      <c r="Q227" t="str">
        <f>Sheet9!A228</f>
        <v>自由形　　　　</v>
      </c>
      <c r="R227" t="str">
        <f t="shared" si="29"/>
        <v>自由形</v>
      </c>
      <c r="S227" t="str">
        <f>Sheet9!B228</f>
        <v xml:space="preserve"> 400m</v>
      </c>
      <c r="T227" t="s">
        <v>183</v>
      </c>
      <c r="U227" t="s">
        <v>184</v>
      </c>
      <c r="V227" t="str">
        <f t="shared" si="26"/>
        <v>男子自由形 400m予選無差別</v>
      </c>
      <c r="Y227">
        <f t="shared" si="27"/>
        <v>136</v>
      </c>
      <c r="Z227" t="str">
        <f t="shared" si="24"/>
        <v/>
      </c>
      <c r="AA227" t="str">
        <f t="shared" si="30"/>
        <v>男子自由形 400m予選無差別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137</v>
      </c>
      <c r="O228">
        <f>Sheet9!E229</f>
        <v>1</v>
      </c>
      <c r="P228" t="str">
        <f>IFERROR(VLOOKUP(O228,Sheet6!A:B,2,0),"")</f>
        <v>男子</v>
      </c>
      <c r="Q228" t="str">
        <f>Sheet9!A229</f>
        <v>自由形　　　　</v>
      </c>
      <c r="R228" t="str">
        <f t="shared" si="29"/>
        <v>自由形</v>
      </c>
      <c r="S228" t="str">
        <f>Sheet9!B229</f>
        <v xml:space="preserve"> 200m</v>
      </c>
      <c r="T228" t="s">
        <v>183</v>
      </c>
      <c r="U228" t="s">
        <v>184</v>
      </c>
      <c r="V228" t="str">
        <f t="shared" si="26"/>
        <v>男子自由形 200m予選無差別</v>
      </c>
      <c r="Y228">
        <f t="shared" si="27"/>
        <v>137</v>
      </c>
      <c r="Z228" t="str">
        <f t="shared" si="24"/>
        <v/>
      </c>
      <c r="AA228" t="str">
        <f t="shared" si="30"/>
        <v>男子自由形 200m予選無差別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137</v>
      </c>
      <c r="O229">
        <f>Sheet9!E230</f>
        <v>1</v>
      </c>
      <c r="P229" t="str">
        <f>IFERROR(VLOOKUP(O229,Sheet6!A:B,2,0),"")</f>
        <v>男子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400m</v>
      </c>
      <c r="T229" t="s">
        <v>183</v>
      </c>
      <c r="U229" t="s">
        <v>184</v>
      </c>
      <c r="V229" t="str">
        <f t="shared" si="26"/>
        <v>男子自由形 400m予選無差別</v>
      </c>
      <c r="Y229">
        <f t="shared" si="27"/>
        <v>137</v>
      </c>
      <c r="Z229" t="str">
        <f t="shared" si="24"/>
        <v/>
      </c>
      <c r="AA229" t="str">
        <f t="shared" si="30"/>
        <v>男子自由形 400m予選無差別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138</v>
      </c>
      <c r="O230">
        <f>Sheet9!E231</f>
        <v>1</v>
      </c>
      <c r="P230" t="str">
        <f>IFERROR(VLOOKUP(O230,Sheet6!A:B,2,0),"")</f>
        <v>男子</v>
      </c>
      <c r="Q230" t="str">
        <f>Sheet9!A231</f>
        <v>自由形　　　　</v>
      </c>
      <c r="R230" t="str">
        <f t="shared" si="29"/>
        <v>自由形</v>
      </c>
      <c r="S230" t="str">
        <f>Sheet9!B231</f>
        <v xml:space="preserve">  50m</v>
      </c>
      <c r="T230" t="s">
        <v>183</v>
      </c>
      <c r="U230" t="s">
        <v>184</v>
      </c>
      <c r="V230" t="str">
        <f t="shared" si="26"/>
        <v>男子自由形  50m予選無差別</v>
      </c>
      <c r="Y230">
        <f t="shared" si="27"/>
        <v>138</v>
      </c>
      <c r="Z230" t="str">
        <f t="shared" si="24"/>
        <v/>
      </c>
      <c r="AA230" t="str">
        <f t="shared" si="30"/>
        <v>男子自由形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138</v>
      </c>
      <c r="O231">
        <f>Sheet9!E232</f>
        <v>1</v>
      </c>
      <c r="P231" t="str">
        <f>IFERROR(VLOOKUP(O231,Sheet6!A:B,2,0),"")</f>
        <v>男子</v>
      </c>
      <c r="Q231" t="str">
        <f>Sheet9!A232</f>
        <v>自由形　　　　</v>
      </c>
      <c r="R231" t="str">
        <f t="shared" si="29"/>
        <v>自由形</v>
      </c>
      <c r="S231" t="str">
        <f>Sheet9!B232</f>
        <v xml:space="preserve"> 100m</v>
      </c>
      <c r="T231" t="s">
        <v>183</v>
      </c>
      <c r="U231" t="s">
        <v>184</v>
      </c>
      <c r="V231" t="str">
        <f t="shared" si="26"/>
        <v>男子自由形 100m予選無差別</v>
      </c>
      <c r="Y231">
        <f t="shared" si="27"/>
        <v>138</v>
      </c>
      <c r="Z231" t="str">
        <f t="shared" si="24"/>
        <v/>
      </c>
      <c r="AA231" t="str">
        <f t="shared" si="30"/>
        <v>男子自由形 100m予選無差別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139</v>
      </c>
      <c r="O232">
        <f>Sheet9!E233</f>
        <v>1</v>
      </c>
      <c r="P232" t="str">
        <f>IFERROR(VLOOKUP(O232,Sheet6!A:B,2,0),"")</f>
        <v>男子</v>
      </c>
      <c r="Q232" t="str">
        <f>Sheet9!A233</f>
        <v>バタフライ　　</v>
      </c>
      <c r="R232" t="str">
        <f t="shared" si="29"/>
        <v>バタフライ</v>
      </c>
      <c r="S232" t="str">
        <f>Sheet9!B233</f>
        <v xml:space="preserve">  50m</v>
      </c>
      <c r="T232" t="s">
        <v>183</v>
      </c>
      <c r="U232" t="s">
        <v>184</v>
      </c>
      <c r="V232" t="str">
        <f t="shared" si="26"/>
        <v>男子バタフライ  50m予選無差別</v>
      </c>
      <c r="Y232">
        <f t="shared" si="27"/>
        <v>139</v>
      </c>
      <c r="Z232" t="str">
        <f t="shared" si="24"/>
        <v/>
      </c>
      <c r="AA232" t="str">
        <f t="shared" si="30"/>
        <v>男子バタフライ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139</v>
      </c>
      <c r="O233">
        <f>Sheet9!E234</f>
        <v>1</v>
      </c>
      <c r="P233" t="str">
        <f>IFERROR(VLOOKUP(O233,Sheet6!A:B,2,0),"")</f>
        <v>男子</v>
      </c>
      <c r="Q233" t="str">
        <f>Sheet9!A234</f>
        <v>個人メドレー　</v>
      </c>
      <c r="R233" t="str">
        <f t="shared" si="29"/>
        <v>個人メドレー</v>
      </c>
      <c r="S233" t="str">
        <f>Sheet9!B234</f>
        <v xml:space="preserve"> 200m</v>
      </c>
      <c r="T233" t="s">
        <v>183</v>
      </c>
      <c r="U233" t="s">
        <v>184</v>
      </c>
      <c r="V233" t="str">
        <f t="shared" si="26"/>
        <v>男子個人メドレー 200m予選無差別</v>
      </c>
      <c r="Y233">
        <f t="shared" si="27"/>
        <v>139</v>
      </c>
      <c r="Z233" t="str">
        <f t="shared" si="24"/>
        <v/>
      </c>
      <c r="AA233" t="str">
        <f t="shared" si="30"/>
        <v>男子個人メドレー 200m予選無差別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140</v>
      </c>
      <c r="O234">
        <f>Sheet9!E235</f>
        <v>2</v>
      </c>
      <c r="P234" t="str">
        <f>IFERROR(VLOOKUP(O234,Sheet6!A:B,2,0),"")</f>
        <v>女子</v>
      </c>
      <c r="Q234" t="str">
        <f>Sheet9!A235</f>
        <v>平泳ぎ　　　　</v>
      </c>
      <c r="R234" t="str">
        <f t="shared" si="29"/>
        <v>平泳ぎ</v>
      </c>
      <c r="S234" t="str">
        <f>Sheet9!B235</f>
        <v xml:space="preserve"> 100m</v>
      </c>
      <c r="T234" t="s">
        <v>183</v>
      </c>
      <c r="U234" t="s">
        <v>184</v>
      </c>
      <c r="V234" t="str">
        <f t="shared" si="26"/>
        <v>女子平泳ぎ 100m予選無差別</v>
      </c>
      <c r="Y234">
        <f t="shared" si="27"/>
        <v>140</v>
      </c>
      <c r="Z234" t="str">
        <f t="shared" si="24"/>
        <v/>
      </c>
      <c r="AA234" t="str">
        <f t="shared" si="30"/>
        <v>女子平泳ぎ 100m予選無差別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140</v>
      </c>
      <c r="O235">
        <f>Sheet9!E236</f>
        <v>2</v>
      </c>
      <c r="P235" t="str">
        <f>IFERROR(VLOOKUP(O235,Sheet6!A:B,2,0),"")</f>
        <v>女子</v>
      </c>
      <c r="Q235" t="str">
        <f>Sheet9!A236</f>
        <v>平泳ぎ　　　　</v>
      </c>
      <c r="R235" t="str">
        <f t="shared" si="29"/>
        <v>平泳ぎ</v>
      </c>
      <c r="S235" t="str">
        <f>Sheet9!B236</f>
        <v xml:space="preserve"> 200m</v>
      </c>
      <c r="T235" t="s">
        <v>183</v>
      </c>
      <c r="U235" t="s">
        <v>184</v>
      </c>
      <c r="V235" t="str">
        <f t="shared" si="26"/>
        <v>女子平泳ぎ 200m予選無差別</v>
      </c>
      <c r="Y235">
        <f t="shared" si="27"/>
        <v>140</v>
      </c>
      <c r="Z235" t="str">
        <f t="shared" si="24"/>
        <v/>
      </c>
      <c r="AA235" t="str">
        <f t="shared" si="30"/>
        <v>女子平泳ぎ 200m予選無差別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141</v>
      </c>
      <c r="O236">
        <f>Sheet9!E237</f>
        <v>2</v>
      </c>
      <c r="P236" t="str">
        <f>IFERROR(VLOOKUP(O236,Sheet6!A:B,2,0),"")</f>
        <v>女子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 50m</v>
      </c>
      <c r="T236" t="s">
        <v>183</v>
      </c>
      <c r="U236" t="s">
        <v>184</v>
      </c>
      <c r="V236" t="str">
        <f t="shared" si="26"/>
        <v>女子自由形  50m予選無差別</v>
      </c>
      <c r="Y236">
        <f t="shared" si="27"/>
        <v>141</v>
      </c>
      <c r="Z236" t="str">
        <f t="shared" si="24"/>
        <v/>
      </c>
      <c r="AA236" t="str">
        <f t="shared" si="30"/>
        <v>女子自由形  50m予選無差別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141</v>
      </c>
      <c r="O237">
        <f>Sheet9!E238</f>
        <v>2</v>
      </c>
      <c r="P237" t="str">
        <f>IFERROR(VLOOKUP(O237,Sheet6!A:B,2,0),"")</f>
        <v>女子</v>
      </c>
      <c r="Q237" t="str">
        <f>Sheet9!A238</f>
        <v>背泳ぎ　　　　</v>
      </c>
      <c r="R237" t="str">
        <f t="shared" si="29"/>
        <v>背泳ぎ</v>
      </c>
      <c r="S237" t="str">
        <f>Sheet9!B238</f>
        <v xml:space="preserve"> 200m</v>
      </c>
      <c r="T237" t="s">
        <v>183</v>
      </c>
      <c r="U237" t="s">
        <v>184</v>
      </c>
      <c r="V237" t="str">
        <f t="shared" si="26"/>
        <v>女子背泳ぎ 200m予選無差別</v>
      </c>
      <c r="Y237">
        <f t="shared" si="27"/>
        <v>141</v>
      </c>
      <c r="Z237" t="str">
        <f t="shared" si="24"/>
        <v/>
      </c>
      <c r="AA237" t="str">
        <f t="shared" si="30"/>
        <v>女子背泳ぎ 200m予選無差別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142</v>
      </c>
      <c r="O238">
        <f>Sheet9!E239</f>
        <v>2</v>
      </c>
      <c r="P238" t="str">
        <f>IFERROR(VLOOKUP(O238,Sheet6!A:B,2,0),"")</f>
        <v>女子</v>
      </c>
      <c r="Q238" t="str">
        <f>Sheet9!A239</f>
        <v>自由形　　　　</v>
      </c>
      <c r="R238" t="str">
        <f t="shared" si="29"/>
        <v>自由形</v>
      </c>
      <c r="S238" t="str">
        <f>Sheet9!B239</f>
        <v xml:space="preserve">  50m</v>
      </c>
      <c r="T238" t="s">
        <v>183</v>
      </c>
      <c r="U238" t="s">
        <v>184</v>
      </c>
      <c r="V238" t="str">
        <f t="shared" si="26"/>
        <v>女子自由形  50m予選無差別</v>
      </c>
      <c r="Y238">
        <f t="shared" si="27"/>
        <v>142</v>
      </c>
      <c r="Z238" t="str">
        <f t="shared" si="24"/>
        <v/>
      </c>
      <c r="AA238" t="str">
        <f t="shared" si="30"/>
        <v>女子自由形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142</v>
      </c>
      <c r="O239">
        <f>Sheet9!E240</f>
        <v>2</v>
      </c>
      <c r="P239" t="str">
        <f>IFERROR(VLOOKUP(O239,Sheet6!A:B,2,0),"")</f>
        <v>女子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100m</v>
      </c>
      <c r="T239" t="s">
        <v>183</v>
      </c>
      <c r="U239" t="s">
        <v>184</v>
      </c>
      <c r="V239" t="str">
        <f t="shared" si="26"/>
        <v>女子自由形 100m予選無差別</v>
      </c>
      <c r="Y239">
        <f t="shared" si="27"/>
        <v>142</v>
      </c>
      <c r="Z239" t="str">
        <f t="shared" si="24"/>
        <v/>
      </c>
      <c r="AA239" t="str">
        <f t="shared" si="30"/>
        <v>女子自由形 100m予選無差別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143</v>
      </c>
      <c r="O240">
        <f>Sheet9!E241</f>
        <v>2</v>
      </c>
      <c r="P240" t="str">
        <f>IFERROR(VLOOKUP(O240,Sheet6!A:B,2,0),"")</f>
        <v>女子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 50m</v>
      </c>
      <c r="T240" t="s">
        <v>183</v>
      </c>
      <c r="U240" t="s">
        <v>184</v>
      </c>
      <c r="V240" t="str">
        <f t="shared" si="26"/>
        <v>女子バタフライ  50m予選無差別</v>
      </c>
      <c r="Y240">
        <f t="shared" si="27"/>
        <v>143</v>
      </c>
      <c r="Z240" t="str">
        <f t="shared" si="24"/>
        <v/>
      </c>
      <c r="AA240" t="str">
        <f t="shared" si="30"/>
        <v>女子バタフライ  50m予選無差別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143</v>
      </c>
      <c r="O241">
        <f>Sheet9!E242</f>
        <v>2</v>
      </c>
      <c r="P241" t="str">
        <f>IFERROR(VLOOKUP(O241,Sheet6!A:B,2,0),"")</f>
        <v>女子</v>
      </c>
      <c r="Q241" t="str">
        <f>Sheet9!A242</f>
        <v>バタフライ　　</v>
      </c>
      <c r="R241" t="str">
        <f t="shared" si="29"/>
        <v>バタフライ</v>
      </c>
      <c r="S241" t="str">
        <f>Sheet9!B242</f>
        <v xml:space="preserve"> 100m</v>
      </c>
      <c r="T241" t="s">
        <v>183</v>
      </c>
      <c r="U241" t="s">
        <v>184</v>
      </c>
      <c r="V241" t="str">
        <f t="shared" si="26"/>
        <v>女子バタフライ 100m予選無差別</v>
      </c>
      <c r="Y241">
        <f t="shared" si="27"/>
        <v>143</v>
      </c>
      <c r="Z241" t="str">
        <f t="shared" si="24"/>
        <v/>
      </c>
      <c r="AA241" t="str">
        <f t="shared" si="30"/>
        <v>女子バタフライ 100m予選無差別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144</v>
      </c>
      <c r="O242">
        <f>Sheet9!E243</f>
        <v>2</v>
      </c>
      <c r="P242" t="str">
        <f>IFERROR(VLOOKUP(O242,Sheet6!A:B,2,0),"")</f>
        <v>女子</v>
      </c>
      <c r="Q242" t="str">
        <f>Sheet9!A243</f>
        <v>自由形　　　　</v>
      </c>
      <c r="R242" t="str">
        <f t="shared" si="29"/>
        <v>自由形</v>
      </c>
      <c r="S242" t="str">
        <f>Sheet9!B243</f>
        <v xml:space="preserve">  50m</v>
      </c>
      <c r="T242" t="s">
        <v>183</v>
      </c>
      <c r="U242" t="s">
        <v>184</v>
      </c>
      <c r="V242" t="str">
        <f t="shared" si="26"/>
        <v>女子自由形  50m予選無差別</v>
      </c>
      <c r="Y242">
        <f t="shared" si="27"/>
        <v>144</v>
      </c>
      <c r="Z242" t="str">
        <f t="shared" si="24"/>
        <v/>
      </c>
      <c r="AA242" t="str">
        <f t="shared" si="30"/>
        <v>女子自由形  50m予選無差別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144</v>
      </c>
      <c r="O243">
        <f>Sheet9!E244</f>
        <v>2</v>
      </c>
      <c r="P243" t="str">
        <f>IFERROR(VLOOKUP(O243,Sheet6!A:B,2,0),"")</f>
        <v>女子</v>
      </c>
      <c r="Q243" t="str">
        <f>Sheet9!A244</f>
        <v>背泳ぎ　　　　</v>
      </c>
      <c r="R243" t="str">
        <f t="shared" si="29"/>
        <v>背泳ぎ</v>
      </c>
      <c r="S243" t="str">
        <f>Sheet9!B244</f>
        <v xml:space="preserve"> 100m</v>
      </c>
      <c r="T243" t="s">
        <v>183</v>
      </c>
      <c r="U243" t="s">
        <v>184</v>
      </c>
      <c r="V243" t="str">
        <f t="shared" si="26"/>
        <v>女子背泳ぎ 100m予選無差別</v>
      </c>
      <c r="Y243">
        <f t="shared" si="27"/>
        <v>144</v>
      </c>
      <c r="Z243" t="str">
        <f t="shared" si="24"/>
        <v/>
      </c>
      <c r="AA243" t="str">
        <f t="shared" si="30"/>
        <v>女子背泳ぎ 100m予選無差別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147</v>
      </c>
      <c r="O244">
        <f>Sheet9!E245</f>
        <v>1</v>
      </c>
      <c r="P244" t="str">
        <f>IFERROR(VLOOKUP(O244,Sheet6!A:B,2,0),"")</f>
        <v>男子</v>
      </c>
      <c r="Q244" t="str">
        <f>Sheet9!A245</f>
        <v>平泳ぎ　　　　</v>
      </c>
      <c r="R244" t="str">
        <f t="shared" si="29"/>
        <v>平泳ぎ</v>
      </c>
      <c r="S244" t="str">
        <f>Sheet9!B245</f>
        <v xml:space="preserve"> 100m</v>
      </c>
      <c r="T244" t="s">
        <v>183</v>
      </c>
      <c r="U244" t="s">
        <v>184</v>
      </c>
      <c r="V244" t="str">
        <f t="shared" si="26"/>
        <v>男子平泳ぎ 100m予選無差別</v>
      </c>
      <c r="Y244">
        <f t="shared" si="27"/>
        <v>147</v>
      </c>
      <c r="Z244" t="str">
        <f t="shared" si="24"/>
        <v/>
      </c>
      <c r="AA244" t="str">
        <f t="shared" si="30"/>
        <v>男子平泳ぎ 100m予選無差別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147</v>
      </c>
      <c r="O245">
        <f>Sheet9!E246</f>
        <v>1</v>
      </c>
      <c r="P245" t="str">
        <f>IFERROR(VLOOKUP(O245,Sheet6!A:B,2,0),"")</f>
        <v>男子</v>
      </c>
      <c r="Q245" t="str">
        <f>Sheet9!A246</f>
        <v>平泳ぎ　　　　</v>
      </c>
      <c r="R245" t="str">
        <f t="shared" si="29"/>
        <v>平泳ぎ</v>
      </c>
      <c r="S245" t="str">
        <f>Sheet9!B246</f>
        <v xml:space="preserve"> 200m</v>
      </c>
      <c r="T245" t="s">
        <v>183</v>
      </c>
      <c r="U245" t="s">
        <v>184</v>
      </c>
      <c r="V245" t="str">
        <f t="shared" si="26"/>
        <v>男子平泳ぎ 200m予選無差別</v>
      </c>
      <c r="Y245">
        <f t="shared" si="27"/>
        <v>147</v>
      </c>
      <c r="Z245" t="str">
        <f t="shared" si="24"/>
        <v/>
      </c>
      <c r="AA245" t="str">
        <f t="shared" si="30"/>
        <v>男子平泳ぎ 200m予選無差別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148</v>
      </c>
      <c r="O246">
        <f>Sheet9!E247</f>
        <v>2</v>
      </c>
      <c r="P246" t="str">
        <f>IFERROR(VLOOKUP(O246,Sheet6!A:B,2,0),"")</f>
        <v>女子</v>
      </c>
      <c r="Q246" t="str">
        <f>Sheet9!A247</f>
        <v>自由形　　　　</v>
      </c>
      <c r="R246" t="str">
        <f t="shared" si="29"/>
        <v>自由形</v>
      </c>
      <c r="S246" t="str">
        <f>Sheet9!B247</f>
        <v xml:space="preserve">  50m</v>
      </c>
      <c r="T246" t="s">
        <v>183</v>
      </c>
      <c r="U246" t="s">
        <v>184</v>
      </c>
      <c r="V246" t="str">
        <f t="shared" si="26"/>
        <v>女子自由形  50m予選無差別</v>
      </c>
      <c r="Y246">
        <f t="shared" si="27"/>
        <v>148</v>
      </c>
      <c r="Z246" t="str">
        <f t="shared" si="24"/>
        <v/>
      </c>
      <c r="AA246" t="str">
        <f t="shared" si="30"/>
        <v>女子自由形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148</v>
      </c>
      <c r="O247">
        <f>Sheet9!E248</f>
        <v>2</v>
      </c>
      <c r="P247" t="str">
        <f>IFERROR(VLOOKUP(O247,Sheet6!A:B,2,0),"")</f>
        <v>女子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100m</v>
      </c>
      <c r="T247" t="s">
        <v>183</v>
      </c>
      <c r="U247" t="s">
        <v>184</v>
      </c>
      <c r="V247" t="str">
        <f t="shared" si="26"/>
        <v>女子自由形 100m予選無差別</v>
      </c>
      <c r="Y247">
        <f t="shared" si="27"/>
        <v>148</v>
      </c>
      <c r="Z247" t="str">
        <f t="shared" si="24"/>
        <v/>
      </c>
      <c r="AA247" t="str">
        <f t="shared" si="30"/>
        <v>女子自由形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149</v>
      </c>
      <c r="O248">
        <f>Sheet9!E249</f>
        <v>2</v>
      </c>
      <c r="P248" t="str">
        <f>IFERROR(VLOOKUP(O248,Sheet6!A:B,2,0),"")</f>
        <v>女子</v>
      </c>
      <c r="Q248" t="str">
        <f>Sheet9!A249</f>
        <v>平泳ぎ　　　　</v>
      </c>
      <c r="R248" t="str">
        <f t="shared" si="29"/>
        <v>平泳ぎ</v>
      </c>
      <c r="S248" t="str">
        <f>Sheet9!B249</f>
        <v xml:space="preserve"> 100m</v>
      </c>
      <c r="T248" t="s">
        <v>183</v>
      </c>
      <c r="U248" t="s">
        <v>184</v>
      </c>
      <c r="V248" t="str">
        <f t="shared" si="26"/>
        <v>女子平泳ぎ 100m予選無差別</v>
      </c>
      <c r="Y248">
        <f t="shared" si="27"/>
        <v>149</v>
      </c>
      <c r="Z248" t="str">
        <f t="shared" si="24"/>
        <v/>
      </c>
      <c r="AA248" t="str">
        <f t="shared" si="30"/>
        <v>女子平泳ぎ 100m予選無差別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149</v>
      </c>
      <c r="O249">
        <f>Sheet9!E250</f>
        <v>2</v>
      </c>
      <c r="P249" t="str">
        <f>IFERROR(VLOOKUP(O249,Sheet6!A:B,2,0),"")</f>
        <v>女子</v>
      </c>
      <c r="Q249" t="str">
        <f>Sheet9!A250</f>
        <v>平泳ぎ　　　　</v>
      </c>
      <c r="R249" t="str">
        <f t="shared" si="29"/>
        <v>平泳ぎ</v>
      </c>
      <c r="S249" t="str">
        <f>Sheet9!B250</f>
        <v xml:space="preserve"> 200m</v>
      </c>
      <c r="T249" t="s">
        <v>183</v>
      </c>
      <c r="U249" t="s">
        <v>184</v>
      </c>
      <c r="V249" t="str">
        <f t="shared" si="26"/>
        <v>女子平泳ぎ 200m予選無差別</v>
      </c>
      <c r="Y249">
        <f t="shared" si="27"/>
        <v>149</v>
      </c>
      <c r="Z249" t="str">
        <f t="shared" si="24"/>
        <v/>
      </c>
      <c r="AA249" t="str">
        <f t="shared" si="30"/>
        <v>女子平泳ぎ 200m予選無差別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150</v>
      </c>
      <c r="O250">
        <f>Sheet9!E251</f>
        <v>2</v>
      </c>
      <c r="P250" t="str">
        <f>IFERROR(VLOOKUP(O250,Sheet6!A:B,2,0),"")</f>
        <v>女子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 50m</v>
      </c>
      <c r="T250" t="s">
        <v>183</v>
      </c>
      <c r="U250" t="s">
        <v>184</v>
      </c>
      <c r="V250" t="str">
        <f t="shared" si="26"/>
        <v>女子自由形  50m予選無差別</v>
      </c>
      <c r="Y250">
        <f t="shared" si="27"/>
        <v>150</v>
      </c>
      <c r="Z250" t="str">
        <f t="shared" si="24"/>
        <v/>
      </c>
      <c r="AA250" t="str">
        <f t="shared" si="30"/>
        <v>女子自由形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150</v>
      </c>
      <c r="N251">
        <f>Sheet9!D252</f>
        <v>150</v>
      </c>
      <c r="O251">
        <f>Sheet9!E252</f>
        <v>2</v>
      </c>
      <c r="P251" t="str">
        <f>IFERROR(VLOOKUP(O251,Sheet6!A:B,2,0),"")</f>
        <v>女子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100m</v>
      </c>
      <c r="T251" t="s">
        <v>183</v>
      </c>
      <c r="U251" t="s">
        <v>184</v>
      </c>
      <c r="V251" t="str">
        <f t="shared" ref="V251:V314" si="34">CONCATENATE(P251,R251,S251,T251,U251)</f>
        <v>女子自由形 100m予選無差別</v>
      </c>
      <c r="Y251">
        <f t="shared" ref="Y251:Y314" si="35">N251</f>
        <v>150</v>
      </c>
      <c r="Z251" t="str">
        <f t="shared" ref="Z251:Z314" si="36">IFERROR(VLOOKUP(V251,I:M,5,0),"")</f>
        <v/>
      </c>
      <c r="AA251" t="str">
        <f t="shared" ref="AA251:AA314" si="37">V251</f>
        <v>女子自由形 100m予選無差別</v>
      </c>
      <c r="AD251" s="37"/>
    </row>
    <row r="252" spans="1:30" x14ac:dyDescent="0.15">
      <c r="N252">
        <f>Sheet9!D253</f>
        <v>155</v>
      </c>
      <c r="O252">
        <f>Sheet9!E253</f>
        <v>1</v>
      </c>
      <c r="P252" t="str">
        <f>IFERROR(VLOOKUP(O252,Sheet6!A:B,2,0),"")</f>
        <v>男子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 50m</v>
      </c>
      <c r="T252" t="s">
        <v>183</v>
      </c>
      <c r="U252" t="s">
        <v>184</v>
      </c>
      <c r="V252" t="str">
        <f t="shared" si="34"/>
        <v>男子自由形  50m予選無差別</v>
      </c>
      <c r="Y252">
        <f t="shared" si="35"/>
        <v>155</v>
      </c>
      <c r="Z252" t="str">
        <f t="shared" si="36"/>
        <v/>
      </c>
      <c r="AA252" t="str">
        <f t="shared" si="37"/>
        <v>男子自由形  50m予選無差別</v>
      </c>
      <c r="AD252" s="37"/>
    </row>
    <row r="253" spans="1:30" x14ac:dyDescent="0.15">
      <c r="N253">
        <f>Sheet9!D254</f>
        <v>155</v>
      </c>
      <c r="O253">
        <f>Sheet9!E254</f>
        <v>1</v>
      </c>
      <c r="P253" t="str">
        <f>IFERROR(VLOOKUP(O253,Sheet6!A:B,2,0),"")</f>
        <v>男子</v>
      </c>
      <c r="Q253" t="str">
        <f>Sheet9!A254</f>
        <v>背泳ぎ　　　　</v>
      </c>
      <c r="R253" t="str">
        <f t="shared" si="33"/>
        <v>背泳ぎ</v>
      </c>
      <c r="S253" t="str">
        <f>Sheet9!B254</f>
        <v xml:space="preserve"> 100m</v>
      </c>
      <c r="T253" t="s">
        <v>183</v>
      </c>
      <c r="U253" t="s">
        <v>184</v>
      </c>
      <c r="V253" t="str">
        <f t="shared" si="34"/>
        <v>男子背泳ぎ 100m予選無差別</v>
      </c>
      <c r="Y253">
        <f t="shared" si="35"/>
        <v>155</v>
      </c>
      <c r="Z253" t="str">
        <f t="shared" si="36"/>
        <v/>
      </c>
      <c r="AA253" t="str">
        <f t="shared" si="37"/>
        <v>男子背泳ぎ 100m予選無差別</v>
      </c>
      <c r="AD253" s="37"/>
    </row>
    <row r="254" spans="1:30" x14ac:dyDescent="0.15">
      <c r="N254">
        <f>Sheet9!D255</f>
        <v>156</v>
      </c>
      <c r="O254">
        <f>Sheet9!E255</f>
        <v>1</v>
      </c>
      <c r="P254" t="str">
        <f>IFERROR(VLOOKUP(O254,Sheet6!A:B,2,0),"")</f>
        <v>男子</v>
      </c>
      <c r="Q254" t="str">
        <f>Sheet9!A255</f>
        <v>自由形　　　　</v>
      </c>
      <c r="R254" t="str">
        <f t="shared" si="33"/>
        <v>自由形</v>
      </c>
      <c r="S254" t="str">
        <f>Sheet9!B255</f>
        <v xml:space="preserve">  50m</v>
      </c>
      <c r="T254" t="s">
        <v>183</v>
      </c>
      <c r="U254" t="s">
        <v>184</v>
      </c>
      <c r="V254" t="str">
        <f t="shared" si="34"/>
        <v>男子自由形  50m予選無差別</v>
      </c>
      <c r="Y254">
        <f t="shared" si="35"/>
        <v>156</v>
      </c>
      <c r="Z254" t="str">
        <f t="shared" si="36"/>
        <v/>
      </c>
      <c r="AA254" t="str">
        <f t="shared" si="37"/>
        <v>男子自由形  50m予選無差別</v>
      </c>
      <c r="AD254" s="37"/>
    </row>
    <row r="255" spans="1:30" x14ac:dyDescent="0.15">
      <c r="N255">
        <f>Sheet9!D256</f>
        <v>156</v>
      </c>
      <c r="O255">
        <f>Sheet9!E256</f>
        <v>1</v>
      </c>
      <c r="P255" t="str">
        <f>IFERROR(VLOOKUP(O255,Sheet6!A:B,2,0),"")</f>
        <v>男子</v>
      </c>
      <c r="Q255" t="str">
        <f>Sheet9!A256</f>
        <v>個人メドレー　</v>
      </c>
      <c r="R255" t="str">
        <f t="shared" si="33"/>
        <v>個人メドレー</v>
      </c>
      <c r="S255" t="str">
        <f>Sheet9!B256</f>
        <v xml:space="preserve"> 200m</v>
      </c>
      <c r="T255" t="s">
        <v>183</v>
      </c>
      <c r="U255" t="s">
        <v>184</v>
      </c>
      <c r="V255" t="str">
        <f t="shared" si="34"/>
        <v>男子個人メドレー 200m予選無差別</v>
      </c>
      <c r="Y255">
        <f t="shared" si="35"/>
        <v>156</v>
      </c>
      <c r="Z255" t="str">
        <f t="shared" si="36"/>
        <v/>
      </c>
      <c r="AA255" t="str">
        <f t="shared" si="37"/>
        <v>男子個人メドレー 200m予選無差別</v>
      </c>
      <c r="AD255" s="37"/>
    </row>
    <row r="256" spans="1:30" x14ac:dyDescent="0.15">
      <c r="N256">
        <f>Sheet9!D257</f>
        <v>158</v>
      </c>
      <c r="O256">
        <f>Sheet9!E257</f>
        <v>2</v>
      </c>
      <c r="P256" t="str">
        <f>IFERROR(VLOOKUP(O256,Sheet6!A:B,2,0),"")</f>
        <v>女子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 50m</v>
      </c>
      <c r="T256" t="s">
        <v>183</v>
      </c>
      <c r="U256" t="s">
        <v>184</v>
      </c>
      <c r="V256" t="str">
        <f t="shared" si="34"/>
        <v>女子自由形  50m予選無差別</v>
      </c>
      <c r="Y256">
        <f t="shared" si="35"/>
        <v>158</v>
      </c>
      <c r="Z256" t="str">
        <f t="shared" si="36"/>
        <v/>
      </c>
      <c r="AA256" t="str">
        <f t="shared" si="37"/>
        <v>女子自由形  50m予選無差別</v>
      </c>
      <c r="AD256" s="37"/>
    </row>
    <row r="257" spans="14:30" x14ac:dyDescent="0.15">
      <c r="N257">
        <f>Sheet9!D258</f>
        <v>158</v>
      </c>
      <c r="O257">
        <f>Sheet9!E258</f>
        <v>2</v>
      </c>
      <c r="P257" t="str">
        <f>IFERROR(VLOOKUP(O257,Sheet6!A:B,2,0),"")</f>
        <v>女子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100m</v>
      </c>
      <c r="T257" t="s">
        <v>183</v>
      </c>
      <c r="U257" t="s">
        <v>184</v>
      </c>
      <c r="V257" t="str">
        <f t="shared" si="34"/>
        <v>女子自由形 100m予選無差別</v>
      </c>
      <c r="Y257">
        <f t="shared" si="35"/>
        <v>158</v>
      </c>
      <c r="Z257" t="str">
        <f t="shared" si="36"/>
        <v/>
      </c>
      <c r="AA257" t="str">
        <f t="shared" si="37"/>
        <v>女子自由形 100m予選無差別</v>
      </c>
      <c r="AD257" s="37"/>
    </row>
    <row r="258" spans="14:30" x14ac:dyDescent="0.15">
      <c r="N258">
        <f>Sheet9!D259</f>
        <v>159</v>
      </c>
      <c r="O258">
        <f>Sheet9!E259</f>
        <v>2</v>
      </c>
      <c r="P258" t="str">
        <f>IFERROR(VLOOKUP(O258,Sheet6!A:B,2,0),"")</f>
        <v>女子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 50m</v>
      </c>
      <c r="T258" t="s">
        <v>183</v>
      </c>
      <c r="U258" t="s">
        <v>184</v>
      </c>
      <c r="V258" t="str">
        <f t="shared" si="34"/>
        <v>女子自由形  50m予選無差別</v>
      </c>
      <c r="Y258">
        <f t="shared" si="35"/>
        <v>159</v>
      </c>
      <c r="Z258" t="str">
        <f t="shared" si="36"/>
        <v/>
      </c>
      <c r="AA258" t="str">
        <f t="shared" si="37"/>
        <v>女子自由形  50m予選無差別</v>
      </c>
      <c r="AD258" s="37"/>
    </row>
    <row r="259" spans="14:30" x14ac:dyDescent="0.15">
      <c r="N259">
        <f>Sheet9!D260</f>
        <v>159</v>
      </c>
      <c r="O259">
        <f>Sheet9!E260</f>
        <v>2</v>
      </c>
      <c r="P259" t="str">
        <f>IFERROR(VLOOKUP(O259,Sheet6!A:B,2,0),"")</f>
        <v>女子</v>
      </c>
      <c r="Q259" t="str">
        <f>Sheet9!A260</f>
        <v>自由形　　　　</v>
      </c>
      <c r="R259" t="str">
        <f t="shared" si="33"/>
        <v>自由形</v>
      </c>
      <c r="S259" t="str">
        <f>Sheet9!B260</f>
        <v xml:space="preserve"> 100m</v>
      </c>
      <c r="T259" t="s">
        <v>183</v>
      </c>
      <c r="U259" t="s">
        <v>184</v>
      </c>
      <c r="V259" t="str">
        <f t="shared" si="34"/>
        <v>女子自由形 100m予選無差別</v>
      </c>
      <c r="Y259">
        <f t="shared" si="35"/>
        <v>159</v>
      </c>
      <c r="Z259" t="str">
        <f t="shared" si="36"/>
        <v/>
      </c>
      <c r="AA259" t="str">
        <f t="shared" si="37"/>
        <v>女子自由形 100m予選無差別</v>
      </c>
      <c r="AD259" s="37"/>
    </row>
    <row r="260" spans="14:30" x14ac:dyDescent="0.15">
      <c r="N260">
        <f>Sheet9!D261</f>
        <v>160</v>
      </c>
      <c r="O260">
        <f>Sheet9!E261</f>
        <v>2</v>
      </c>
      <c r="P260" t="str">
        <f>IFERROR(VLOOKUP(O260,Sheet6!A:B,2,0),"")</f>
        <v>女子</v>
      </c>
      <c r="Q260" t="str">
        <f>Sheet9!A261</f>
        <v>自由形　　　　</v>
      </c>
      <c r="R260" t="str">
        <f t="shared" si="33"/>
        <v>自由形</v>
      </c>
      <c r="S260" t="str">
        <f>Sheet9!B261</f>
        <v xml:space="preserve">  50m</v>
      </c>
      <c r="T260" t="s">
        <v>183</v>
      </c>
      <c r="U260" t="s">
        <v>184</v>
      </c>
      <c r="V260" t="str">
        <f t="shared" si="34"/>
        <v>女子自由形  50m予選無差別</v>
      </c>
      <c r="Y260">
        <f t="shared" si="35"/>
        <v>160</v>
      </c>
      <c r="Z260" t="str">
        <f t="shared" si="36"/>
        <v/>
      </c>
      <c r="AA260" t="str">
        <f t="shared" si="37"/>
        <v>女子自由形  50m予選無差別</v>
      </c>
      <c r="AD260" s="37"/>
    </row>
    <row r="261" spans="14:30" x14ac:dyDescent="0.15">
      <c r="N261">
        <f>Sheet9!D262</f>
        <v>160</v>
      </c>
      <c r="O261">
        <f>Sheet9!E262</f>
        <v>2</v>
      </c>
      <c r="P261" t="str">
        <f>IFERROR(VLOOKUP(O261,Sheet6!A:B,2,0),"")</f>
        <v>女子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100m</v>
      </c>
      <c r="T261" t="s">
        <v>183</v>
      </c>
      <c r="U261" t="s">
        <v>184</v>
      </c>
      <c r="V261" t="str">
        <f t="shared" si="34"/>
        <v>女子自由形 100m予選無差別</v>
      </c>
      <c r="Y261">
        <f t="shared" si="35"/>
        <v>160</v>
      </c>
      <c r="Z261" t="str">
        <f t="shared" si="36"/>
        <v/>
      </c>
      <c r="AA261" t="str">
        <f t="shared" si="37"/>
        <v>女子自由形 100m予選無差別</v>
      </c>
      <c r="AD261" s="37"/>
    </row>
    <row r="262" spans="14:30" x14ac:dyDescent="0.15">
      <c r="N262">
        <f>Sheet9!D263</f>
        <v>161</v>
      </c>
      <c r="O262">
        <f>Sheet9!E263</f>
        <v>2</v>
      </c>
      <c r="P262" t="str">
        <f>IFERROR(VLOOKUP(O262,Sheet6!A:B,2,0),"")</f>
        <v>女子</v>
      </c>
      <c r="Q262" t="str">
        <f>Sheet9!A263</f>
        <v>自由形　　　　</v>
      </c>
      <c r="R262" t="str">
        <f t="shared" si="33"/>
        <v>自由形</v>
      </c>
      <c r="S262" t="str">
        <f>Sheet9!B263</f>
        <v xml:space="preserve">  50m</v>
      </c>
      <c r="T262" t="s">
        <v>183</v>
      </c>
      <c r="U262" t="s">
        <v>184</v>
      </c>
      <c r="V262" t="str">
        <f t="shared" si="34"/>
        <v>女子自由形  50m予選無差別</v>
      </c>
      <c r="Y262">
        <f t="shared" si="35"/>
        <v>161</v>
      </c>
      <c r="Z262" t="str">
        <f t="shared" si="36"/>
        <v/>
      </c>
      <c r="AA262" t="str">
        <f t="shared" si="37"/>
        <v>女子自由形  50m予選無差別</v>
      </c>
      <c r="AD262" s="37"/>
    </row>
    <row r="263" spans="14:30" x14ac:dyDescent="0.15">
      <c r="N263">
        <f>Sheet9!D264</f>
        <v>161</v>
      </c>
      <c r="O263">
        <f>Sheet9!E264</f>
        <v>2</v>
      </c>
      <c r="P263" t="str">
        <f>IFERROR(VLOOKUP(O263,Sheet6!A:B,2,0),"")</f>
        <v>女子</v>
      </c>
      <c r="Q263" t="str">
        <f>Sheet9!A264</f>
        <v>平泳ぎ　　　　</v>
      </c>
      <c r="R263" t="str">
        <f t="shared" si="33"/>
        <v>平泳ぎ</v>
      </c>
      <c r="S263" t="str">
        <f>Sheet9!B264</f>
        <v xml:space="preserve"> 100m</v>
      </c>
      <c r="T263" t="s">
        <v>183</v>
      </c>
      <c r="U263" t="s">
        <v>184</v>
      </c>
      <c r="V263" t="str">
        <f t="shared" si="34"/>
        <v>女子平泳ぎ 100m予選無差別</v>
      </c>
      <c r="Y263">
        <f t="shared" si="35"/>
        <v>161</v>
      </c>
      <c r="Z263" t="str">
        <f t="shared" si="36"/>
        <v/>
      </c>
      <c r="AA263" t="str">
        <f t="shared" si="37"/>
        <v>女子平泳ぎ 100m予選無差別</v>
      </c>
      <c r="AD263" s="37"/>
    </row>
    <row r="264" spans="14:30" x14ac:dyDescent="0.15">
      <c r="N264">
        <f>Sheet9!D265</f>
        <v>162</v>
      </c>
      <c r="O264">
        <f>Sheet9!E265</f>
        <v>2</v>
      </c>
      <c r="P264" t="str">
        <f>IFERROR(VLOOKUP(O264,Sheet6!A:B,2,0),"")</f>
        <v>女子</v>
      </c>
      <c r="Q264" t="str">
        <f>Sheet9!A265</f>
        <v>自由形　　　　</v>
      </c>
      <c r="R264" t="str">
        <f t="shared" si="33"/>
        <v>自由形</v>
      </c>
      <c r="S264" t="str">
        <f>Sheet9!B265</f>
        <v xml:space="preserve"> 200m</v>
      </c>
      <c r="T264" t="s">
        <v>183</v>
      </c>
      <c r="U264" t="s">
        <v>184</v>
      </c>
      <c r="V264" t="str">
        <f t="shared" si="34"/>
        <v>女子自由形 200m予選無差別</v>
      </c>
      <c r="Y264">
        <f t="shared" si="35"/>
        <v>162</v>
      </c>
      <c r="Z264" t="str">
        <f t="shared" si="36"/>
        <v/>
      </c>
      <c r="AA264" t="str">
        <f t="shared" si="37"/>
        <v>女子自由形 200m予選無差別</v>
      </c>
      <c r="AD264" s="37"/>
    </row>
    <row r="265" spans="14:30" x14ac:dyDescent="0.15">
      <c r="N265">
        <f>Sheet9!D266</f>
        <v>162</v>
      </c>
      <c r="O265">
        <f>Sheet9!E266</f>
        <v>2</v>
      </c>
      <c r="P265" t="str">
        <f>IFERROR(VLOOKUP(O265,Sheet6!A:B,2,0),"")</f>
        <v>女子</v>
      </c>
      <c r="Q265" t="str">
        <f>Sheet9!A266</f>
        <v>バタフライ　　</v>
      </c>
      <c r="R265" t="str">
        <f t="shared" si="33"/>
        <v>バタフライ</v>
      </c>
      <c r="S265" t="str">
        <f>Sheet9!B266</f>
        <v xml:space="preserve"> 100m</v>
      </c>
      <c r="T265" t="s">
        <v>183</v>
      </c>
      <c r="U265" t="s">
        <v>184</v>
      </c>
      <c r="V265" t="str">
        <f t="shared" si="34"/>
        <v>女子バタフライ 100m予選無差別</v>
      </c>
      <c r="Y265">
        <f t="shared" si="35"/>
        <v>162</v>
      </c>
      <c r="Z265" t="str">
        <f t="shared" si="36"/>
        <v/>
      </c>
      <c r="AA265" t="str">
        <f t="shared" si="37"/>
        <v>女子バタフライ 100m予選無差別</v>
      </c>
      <c r="AD265" s="37"/>
    </row>
    <row r="266" spans="14:30" x14ac:dyDescent="0.15">
      <c r="N266">
        <f>Sheet9!D267</f>
        <v>163</v>
      </c>
      <c r="O266">
        <f>Sheet9!E267</f>
        <v>2</v>
      </c>
      <c r="P266" t="str">
        <f>IFERROR(VLOOKUP(O266,Sheet6!A:B,2,0),"")</f>
        <v>女子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 50m</v>
      </c>
      <c r="T266" t="s">
        <v>183</v>
      </c>
      <c r="U266" t="s">
        <v>184</v>
      </c>
      <c r="V266" t="str">
        <f t="shared" si="34"/>
        <v>女子自由形  50m予選無差別</v>
      </c>
      <c r="Y266">
        <f t="shared" si="35"/>
        <v>163</v>
      </c>
      <c r="Z266" t="str">
        <f t="shared" si="36"/>
        <v/>
      </c>
      <c r="AA266" t="str">
        <f t="shared" si="37"/>
        <v>女子自由形  50m予選無差別</v>
      </c>
      <c r="AD266" s="37"/>
    </row>
    <row r="267" spans="14:30" x14ac:dyDescent="0.15">
      <c r="N267">
        <f>Sheet9!D268</f>
        <v>163</v>
      </c>
      <c r="O267">
        <f>Sheet9!E268</f>
        <v>2</v>
      </c>
      <c r="P267" t="str">
        <f>IFERROR(VLOOKUP(O267,Sheet6!A:B,2,0),"")</f>
        <v>女子</v>
      </c>
      <c r="Q267" t="str">
        <f>Sheet9!A268</f>
        <v>バタフライ　　</v>
      </c>
      <c r="R267" t="str">
        <f t="shared" si="33"/>
        <v>バタフライ</v>
      </c>
      <c r="S267" t="str">
        <f>Sheet9!B268</f>
        <v xml:space="preserve"> 100m</v>
      </c>
      <c r="T267" t="s">
        <v>183</v>
      </c>
      <c r="U267" t="s">
        <v>184</v>
      </c>
      <c r="V267" t="str">
        <f t="shared" si="34"/>
        <v>女子バタフライ 100m予選無差別</v>
      </c>
      <c r="Y267">
        <f t="shared" si="35"/>
        <v>163</v>
      </c>
      <c r="Z267" t="str">
        <f t="shared" si="36"/>
        <v/>
      </c>
      <c r="AA267" t="str">
        <f t="shared" si="37"/>
        <v>女子バタフライ 100m予選無差別</v>
      </c>
    </row>
    <row r="268" spans="14:30" x14ac:dyDescent="0.15">
      <c r="N268">
        <f>Sheet9!D269</f>
        <v>164</v>
      </c>
      <c r="O268">
        <f>Sheet9!E269</f>
        <v>2</v>
      </c>
      <c r="P268" t="str">
        <f>IFERROR(VLOOKUP(O268,Sheet6!A:B,2,0),"")</f>
        <v>女子</v>
      </c>
      <c r="Q268" t="str">
        <f>Sheet9!A269</f>
        <v>自由形　　　　</v>
      </c>
      <c r="R268" t="str">
        <f t="shared" si="33"/>
        <v>自由形</v>
      </c>
      <c r="S268" t="str">
        <f>Sheet9!B269</f>
        <v xml:space="preserve">  50m</v>
      </c>
      <c r="T268" t="s">
        <v>183</v>
      </c>
      <c r="U268" t="s">
        <v>184</v>
      </c>
      <c r="V268" t="str">
        <f t="shared" si="34"/>
        <v>女子自由形  50m予選無差別</v>
      </c>
      <c r="Y268">
        <f t="shared" si="35"/>
        <v>164</v>
      </c>
      <c r="Z268" t="str">
        <f t="shared" si="36"/>
        <v/>
      </c>
      <c r="AA268" t="str">
        <f t="shared" si="37"/>
        <v>女子自由形  50m予選無差別</v>
      </c>
    </row>
    <row r="269" spans="14:30" x14ac:dyDescent="0.15">
      <c r="N269">
        <f>Sheet9!D270</f>
        <v>164</v>
      </c>
      <c r="O269">
        <f>Sheet9!E270</f>
        <v>2</v>
      </c>
      <c r="P269" t="str">
        <f>IFERROR(VLOOKUP(O269,Sheet6!A:B,2,0),"")</f>
        <v>女子</v>
      </c>
      <c r="Q269" t="str">
        <f>Sheet9!A270</f>
        <v>自由形　　　　</v>
      </c>
      <c r="R269" t="str">
        <f t="shared" si="33"/>
        <v>自由形</v>
      </c>
      <c r="S269" t="str">
        <f>Sheet9!B270</f>
        <v xml:space="preserve"> 100m</v>
      </c>
      <c r="T269" t="s">
        <v>183</v>
      </c>
      <c r="U269" t="s">
        <v>184</v>
      </c>
      <c r="V269" t="str">
        <f t="shared" si="34"/>
        <v>女子自由形 100m予選無差別</v>
      </c>
      <c r="Y269">
        <f t="shared" si="35"/>
        <v>164</v>
      </c>
      <c r="Z269" t="str">
        <f t="shared" si="36"/>
        <v/>
      </c>
      <c r="AA269" t="str">
        <f t="shared" si="37"/>
        <v>女子自由形 100m予選無差別</v>
      </c>
    </row>
    <row r="270" spans="14:30" x14ac:dyDescent="0.15">
      <c r="N270">
        <f>Sheet9!D271</f>
        <v>165</v>
      </c>
      <c r="O270">
        <f>Sheet9!E271</f>
        <v>2</v>
      </c>
      <c r="P270" t="str">
        <f>IFERROR(VLOOKUP(O270,Sheet6!A:B,2,0),"")</f>
        <v>女子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 50m</v>
      </c>
      <c r="T270" t="s">
        <v>183</v>
      </c>
      <c r="U270" t="s">
        <v>184</v>
      </c>
      <c r="V270" t="str">
        <f t="shared" si="34"/>
        <v>女子自由形  50m予選無差別</v>
      </c>
      <c r="Y270">
        <f t="shared" si="35"/>
        <v>165</v>
      </c>
      <c r="Z270" t="str">
        <f t="shared" si="36"/>
        <v/>
      </c>
      <c r="AA270" t="str">
        <f t="shared" si="37"/>
        <v>女子自由形  50m予選無差別</v>
      </c>
    </row>
    <row r="271" spans="14:30" x14ac:dyDescent="0.15">
      <c r="N271">
        <f>Sheet9!D272</f>
        <v>165</v>
      </c>
      <c r="O271">
        <f>Sheet9!E272</f>
        <v>2</v>
      </c>
      <c r="P271" t="str">
        <f>IFERROR(VLOOKUP(O271,Sheet6!A:B,2,0),"")</f>
        <v>女子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100m</v>
      </c>
      <c r="T271" t="s">
        <v>183</v>
      </c>
      <c r="U271" t="s">
        <v>184</v>
      </c>
      <c r="V271" t="str">
        <f t="shared" si="34"/>
        <v>女子自由形 100m予選無差別</v>
      </c>
      <c r="Y271">
        <f t="shared" si="35"/>
        <v>165</v>
      </c>
      <c r="Z271" t="str">
        <f t="shared" si="36"/>
        <v/>
      </c>
      <c r="AA271" t="str">
        <f t="shared" si="37"/>
        <v>女子自由形 100m予選無差別</v>
      </c>
    </row>
    <row r="272" spans="14:30" x14ac:dyDescent="0.15">
      <c r="N272">
        <f>Sheet9!D273</f>
        <v>166</v>
      </c>
      <c r="O272">
        <f>Sheet9!E273</f>
        <v>2</v>
      </c>
      <c r="P272" t="str">
        <f>IFERROR(VLOOKUP(O272,Sheet6!A:B,2,0),"")</f>
        <v>女子</v>
      </c>
      <c r="Q272" t="str">
        <f>Sheet9!A273</f>
        <v>自由形　　　　</v>
      </c>
      <c r="R272" t="str">
        <f t="shared" si="33"/>
        <v>自由形</v>
      </c>
      <c r="S272" t="str">
        <f>Sheet9!B273</f>
        <v xml:space="preserve">  50m</v>
      </c>
      <c r="T272" t="s">
        <v>183</v>
      </c>
      <c r="U272" t="s">
        <v>184</v>
      </c>
      <c r="V272" t="str">
        <f t="shared" si="34"/>
        <v>女子自由形  50m予選無差別</v>
      </c>
      <c r="Y272">
        <f t="shared" si="35"/>
        <v>166</v>
      </c>
      <c r="Z272" t="str">
        <f t="shared" si="36"/>
        <v/>
      </c>
      <c r="AA272" t="str">
        <f t="shared" si="37"/>
        <v>女子自由形  50m予選無差別</v>
      </c>
    </row>
    <row r="273" spans="14:27" x14ac:dyDescent="0.15">
      <c r="N273">
        <f>Sheet9!D274</f>
        <v>166</v>
      </c>
      <c r="O273">
        <f>Sheet9!E274</f>
        <v>2</v>
      </c>
      <c r="P273" t="str">
        <f>IFERROR(VLOOKUP(O273,Sheet6!A:B,2,0),"")</f>
        <v>女子</v>
      </c>
      <c r="Q273" t="str">
        <f>Sheet9!A274</f>
        <v>バタフライ　　</v>
      </c>
      <c r="R273" t="str">
        <f t="shared" si="33"/>
        <v>バタフライ</v>
      </c>
      <c r="S273" t="str">
        <f>Sheet9!B274</f>
        <v xml:space="preserve">  50m</v>
      </c>
      <c r="T273" t="s">
        <v>183</v>
      </c>
      <c r="U273" t="s">
        <v>184</v>
      </c>
      <c r="V273" t="str">
        <f t="shared" si="34"/>
        <v>女子バタフライ  50m予選無差別</v>
      </c>
      <c r="Y273">
        <f t="shared" si="35"/>
        <v>166</v>
      </c>
      <c r="Z273" t="str">
        <f t="shared" si="36"/>
        <v/>
      </c>
      <c r="AA273" t="str">
        <f t="shared" si="37"/>
        <v>女子バタフライ  50m予選無差別</v>
      </c>
    </row>
    <row r="274" spans="14:27" x14ac:dyDescent="0.15">
      <c r="N274">
        <f>Sheet9!D275</f>
        <v>167</v>
      </c>
      <c r="O274">
        <f>Sheet9!E275</f>
        <v>1</v>
      </c>
      <c r="P274" t="str">
        <f>IFERROR(VLOOKUP(O274,Sheet6!A:B,2,0),"")</f>
        <v>男子</v>
      </c>
      <c r="Q274" t="str">
        <f>Sheet9!A275</f>
        <v>平泳ぎ　　　　</v>
      </c>
      <c r="R274" t="str">
        <f t="shared" si="33"/>
        <v>平泳ぎ</v>
      </c>
      <c r="S274" t="str">
        <f>Sheet9!B275</f>
        <v xml:space="preserve"> 100m</v>
      </c>
      <c r="T274" t="s">
        <v>183</v>
      </c>
      <c r="U274" t="s">
        <v>184</v>
      </c>
      <c r="V274" t="str">
        <f t="shared" si="34"/>
        <v>男子平泳ぎ 100m予選無差別</v>
      </c>
      <c r="Y274">
        <f t="shared" si="35"/>
        <v>167</v>
      </c>
      <c r="Z274" t="str">
        <f t="shared" si="36"/>
        <v/>
      </c>
      <c r="AA274" t="str">
        <f t="shared" si="37"/>
        <v>男子平泳ぎ 100m予選無差別</v>
      </c>
    </row>
    <row r="275" spans="14:27" x14ac:dyDescent="0.15">
      <c r="N275">
        <f>Sheet9!D276</f>
        <v>167</v>
      </c>
      <c r="O275">
        <f>Sheet9!E276</f>
        <v>1</v>
      </c>
      <c r="P275" t="str">
        <f>IFERROR(VLOOKUP(O275,Sheet6!A:B,2,0),"")</f>
        <v>男子</v>
      </c>
      <c r="Q275" t="str">
        <f>Sheet9!A276</f>
        <v>平泳ぎ　　　　</v>
      </c>
      <c r="R275" t="str">
        <f t="shared" si="33"/>
        <v>平泳ぎ</v>
      </c>
      <c r="S275" t="str">
        <f>Sheet9!B276</f>
        <v xml:space="preserve"> 200m</v>
      </c>
      <c r="T275" t="s">
        <v>183</v>
      </c>
      <c r="U275" t="s">
        <v>184</v>
      </c>
      <c r="V275" t="str">
        <f t="shared" si="34"/>
        <v>男子平泳ぎ 200m予選無差別</v>
      </c>
      <c r="Y275">
        <f t="shared" si="35"/>
        <v>167</v>
      </c>
      <c r="Z275" t="str">
        <f t="shared" si="36"/>
        <v/>
      </c>
      <c r="AA275" t="str">
        <f t="shared" si="37"/>
        <v>男子平泳ぎ 200m予選無差別</v>
      </c>
    </row>
    <row r="276" spans="14:27" x14ac:dyDescent="0.15">
      <c r="N276">
        <f>Sheet9!D277</f>
        <v>168</v>
      </c>
      <c r="O276">
        <f>Sheet9!E277</f>
        <v>2</v>
      </c>
      <c r="P276" t="str">
        <f>IFERROR(VLOOKUP(O276,Sheet6!A:B,2,0),"")</f>
        <v>女子</v>
      </c>
      <c r="Q276" t="str">
        <f>Sheet9!A277</f>
        <v>自由形　　　　</v>
      </c>
      <c r="R276" t="str">
        <f t="shared" si="33"/>
        <v>自由形</v>
      </c>
      <c r="S276" t="str">
        <f>Sheet9!B277</f>
        <v xml:space="preserve">  50m</v>
      </c>
      <c r="T276" t="s">
        <v>183</v>
      </c>
      <c r="U276" t="s">
        <v>184</v>
      </c>
      <c r="V276" t="str">
        <f t="shared" si="34"/>
        <v>女子自由形  50m予選無差別</v>
      </c>
      <c r="Y276">
        <f t="shared" si="35"/>
        <v>168</v>
      </c>
      <c r="Z276" t="str">
        <f t="shared" si="36"/>
        <v/>
      </c>
      <c r="AA276" t="str">
        <f t="shared" si="37"/>
        <v>女子自由形  50m予選無差別</v>
      </c>
    </row>
    <row r="277" spans="14:27" x14ac:dyDescent="0.15">
      <c r="N277">
        <f>Sheet9!D278</f>
        <v>168</v>
      </c>
      <c r="O277">
        <f>Sheet9!E278</f>
        <v>2</v>
      </c>
      <c r="P277" t="str">
        <f>IFERROR(VLOOKUP(O277,Sheet6!A:B,2,0),"")</f>
        <v>女子</v>
      </c>
      <c r="Q277" t="str">
        <f>Sheet9!A278</f>
        <v>バタフライ　　</v>
      </c>
      <c r="R277" t="str">
        <f t="shared" si="33"/>
        <v>バタフライ</v>
      </c>
      <c r="S277" t="str">
        <f>Sheet9!B278</f>
        <v xml:space="preserve"> 100m</v>
      </c>
      <c r="T277" t="s">
        <v>183</v>
      </c>
      <c r="U277" t="s">
        <v>184</v>
      </c>
      <c r="V277" t="str">
        <f t="shared" si="34"/>
        <v>女子バタフライ 100m予選無差別</v>
      </c>
      <c r="Y277">
        <f t="shared" si="35"/>
        <v>168</v>
      </c>
      <c r="Z277" t="str">
        <f t="shared" si="36"/>
        <v/>
      </c>
      <c r="AA277" t="str">
        <f t="shared" si="37"/>
        <v>女子バタフライ 100m予選無差別</v>
      </c>
    </row>
    <row r="278" spans="14:27" x14ac:dyDescent="0.15">
      <c r="N278">
        <f>Sheet9!D279</f>
        <v>169</v>
      </c>
      <c r="O278">
        <f>Sheet9!E279</f>
        <v>1</v>
      </c>
      <c r="P278" t="str">
        <f>IFERROR(VLOOKUP(O278,Sheet6!A:B,2,0),"")</f>
        <v>男子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183</v>
      </c>
      <c r="U278" t="s">
        <v>184</v>
      </c>
      <c r="V278" t="str">
        <f t="shared" si="34"/>
        <v>男子自由形  50m予選無差別</v>
      </c>
      <c r="Y278">
        <f t="shared" si="35"/>
        <v>169</v>
      </c>
      <c r="Z278" t="str">
        <f t="shared" si="36"/>
        <v/>
      </c>
      <c r="AA278" t="str">
        <f t="shared" si="37"/>
        <v>男子自由形  50m予選無差別</v>
      </c>
    </row>
    <row r="279" spans="14:27" x14ac:dyDescent="0.15">
      <c r="N279">
        <f>Sheet9!D280</f>
        <v>169</v>
      </c>
      <c r="O279">
        <f>Sheet9!E280</f>
        <v>1</v>
      </c>
      <c r="P279" t="str">
        <f>IFERROR(VLOOKUP(O279,Sheet6!A:B,2,0),"")</f>
        <v>男子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100m</v>
      </c>
      <c r="T279" t="s">
        <v>183</v>
      </c>
      <c r="U279" t="s">
        <v>184</v>
      </c>
      <c r="V279" t="str">
        <f t="shared" si="34"/>
        <v>男子自由形 100m予選無差別</v>
      </c>
      <c r="Y279">
        <f t="shared" si="35"/>
        <v>169</v>
      </c>
      <c r="Z279" t="str">
        <f t="shared" si="36"/>
        <v/>
      </c>
      <c r="AA279" t="str">
        <f t="shared" si="37"/>
        <v>男子自由形 100m予選無差別</v>
      </c>
    </row>
    <row r="280" spans="14:27" x14ac:dyDescent="0.15">
      <c r="N280">
        <f>Sheet9!D281</f>
        <v>171</v>
      </c>
      <c r="O280">
        <f>Sheet9!E281</f>
        <v>2</v>
      </c>
      <c r="P280" t="str">
        <f>IFERROR(VLOOKUP(O280,Sheet6!A:B,2,0),"")</f>
        <v>女子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 50m</v>
      </c>
      <c r="T280" t="s">
        <v>183</v>
      </c>
      <c r="U280" t="s">
        <v>184</v>
      </c>
      <c r="V280" t="str">
        <f t="shared" si="34"/>
        <v>女子自由形  50m予選無差別</v>
      </c>
      <c r="Y280">
        <f t="shared" si="35"/>
        <v>171</v>
      </c>
      <c r="Z280" t="str">
        <f t="shared" si="36"/>
        <v/>
      </c>
      <c r="AA280" t="str">
        <f t="shared" si="37"/>
        <v>女子自由形  50m予選無差別</v>
      </c>
    </row>
    <row r="281" spans="14:27" x14ac:dyDescent="0.15">
      <c r="N281">
        <f>Sheet9!D282</f>
        <v>171</v>
      </c>
      <c r="O281">
        <f>Sheet9!E282</f>
        <v>2</v>
      </c>
      <c r="P281" t="str">
        <f>IFERROR(VLOOKUP(O281,Sheet6!A:B,2,0),"")</f>
        <v>女子</v>
      </c>
      <c r="Q281" t="str">
        <f>Sheet9!A282</f>
        <v>自由形　　　　</v>
      </c>
      <c r="R281" t="str">
        <f t="shared" si="33"/>
        <v>自由形</v>
      </c>
      <c r="S281" t="str">
        <f>Sheet9!B282</f>
        <v xml:space="preserve"> 100m</v>
      </c>
      <c r="T281" t="s">
        <v>183</v>
      </c>
      <c r="U281" t="s">
        <v>184</v>
      </c>
      <c r="V281" t="str">
        <f t="shared" si="34"/>
        <v>女子自由形 100m予選無差別</v>
      </c>
      <c r="Y281">
        <f t="shared" si="35"/>
        <v>171</v>
      </c>
      <c r="Z281" t="str">
        <f t="shared" si="36"/>
        <v/>
      </c>
      <c r="AA281" t="str">
        <f t="shared" si="37"/>
        <v>女子自由形 100m予選無差別</v>
      </c>
    </row>
    <row r="282" spans="14:27" x14ac:dyDescent="0.15">
      <c r="N282">
        <f>Sheet9!D283</f>
        <v>172</v>
      </c>
      <c r="O282">
        <f>Sheet9!E283</f>
        <v>2</v>
      </c>
      <c r="P282" t="str">
        <f>IFERROR(VLOOKUP(O282,Sheet6!A:B,2,0),"")</f>
        <v>女子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 50m</v>
      </c>
      <c r="T282" t="s">
        <v>183</v>
      </c>
      <c r="U282" t="s">
        <v>184</v>
      </c>
      <c r="V282" t="str">
        <f t="shared" si="34"/>
        <v>女子自由形  50m予選無差別</v>
      </c>
      <c r="Y282">
        <f t="shared" si="35"/>
        <v>172</v>
      </c>
      <c r="Z282" t="str">
        <f t="shared" si="36"/>
        <v/>
      </c>
      <c r="AA282" t="str">
        <f t="shared" si="37"/>
        <v>女子自由形  50m予選無差別</v>
      </c>
    </row>
    <row r="283" spans="14:27" x14ac:dyDescent="0.15">
      <c r="N283">
        <f>Sheet9!D284</f>
        <v>172</v>
      </c>
      <c r="O283">
        <f>Sheet9!E284</f>
        <v>2</v>
      </c>
      <c r="P283" t="str">
        <f>IFERROR(VLOOKUP(O283,Sheet6!A:B,2,0),"")</f>
        <v>女子</v>
      </c>
      <c r="Q283" t="str">
        <f>Sheet9!A284</f>
        <v>バタフライ　　</v>
      </c>
      <c r="R283" t="str">
        <f t="shared" si="33"/>
        <v>バタフライ</v>
      </c>
      <c r="S283" t="str">
        <f>Sheet9!B284</f>
        <v xml:space="preserve"> 100m</v>
      </c>
      <c r="T283" t="s">
        <v>183</v>
      </c>
      <c r="U283" t="s">
        <v>184</v>
      </c>
      <c r="V283" t="str">
        <f t="shared" si="34"/>
        <v>女子バタフライ 100m予選無差別</v>
      </c>
      <c r="Y283">
        <f t="shared" si="35"/>
        <v>172</v>
      </c>
      <c r="Z283" t="str">
        <f t="shared" si="36"/>
        <v/>
      </c>
      <c r="AA283" t="str">
        <f t="shared" si="37"/>
        <v>女子バタフライ 100m予選無差別</v>
      </c>
    </row>
    <row r="284" spans="14:27" x14ac:dyDescent="0.15">
      <c r="N284">
        <f>Sheet9!D285</f>
        <v>173</v>
      </c>
      <c r="O284">
        <f>Sheet9!E285</f>
        <v>2</v>
      </c>
      <c r="P284" t="str">
        <f>IFERROR(VLOOKUP(O284,Sheet6!A:B,2,0),"")</f>
        <v>女子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 50m</v>
      </c>
      <c r="T284" t="s">
        <v>183</v>
      </c>
      <c r="U284" t="s">
        <v>184</v>
      </c>
      <c r="V284" t="str">
        <f t="shared" si="34"/>
        <v>女子自由形  50m予選無差別</v>
      </c>
      <c r="Y284">
        <f t="shared" si="35"/>
        <v>173</v>
      </c>
      <c r="Z284" t="str">
        <f t="shared" si="36"/>
        <v/>
      </c>
      <c r="AA284" t="str">
        <f t="shared" si="37"/>
        <v>女子自由形  50m予選無差別</v>
      </c>
    </row>
    <row r="285" spans="14:27" x14ac:dyDescent="0.15">
      <c r="N285">
        <f>Sheet9!D286</f>
        <v>173</v>
      </c>
      <c r="O285">
        <f>Sheet9!E286</f>
        <v>2</v>
      </c>
      <c r="P285" t="str">
        <f>IFERROR(VLOOKUP(O285,Sheet6!A:B,2,0),"")</f>
        <v>女子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100m</v>
      </c>
      <c r="T285" t="s">
        <v>183</v>
      </c>
      <c r="U285" t="s">
        <v>184</v>
      </c>
      <c r="V285" t="str">
        <f t="shared" si="34"/>
        <v>女子自由形 100m予選無差別</v>
      </c>
      <c r="Y285">
        <f t="shared" si="35"/>
        <v>173</v>
      </c>
      <c r="Z285" t="str">
        <f t="shared" si="36"/>
        <v/>
      </c>
      <c r="AA285" t="str">
        <f t="shared" si="37"/>
        <v>女子自由形 100m予選無差別</v>
      </c>
    </row>
    <row r="286" spans="14:27" x14ac:dyDescent="0.15">
      <c r="N286">
        <f>Sheet9!D287</f>
        <v>174</v>
      </c>
      <c r="O286">
        <f>Sheet9!E287</f>
        <v>2</v>
      </c>
      <c r="P286" t="str">
        <f>IFERROR(VLOOKUP(O286,Sheet6!A:B,2,0),"")</f>
        <v>女子</v>
      </c>
      <c r="Q286" t="str">
        <f>Sheet9!A287</f>
        <v>自由形　　　　</v>
      </c>
      <c r="R286" t="str">
        <f t="shared" si="33"/>
        <v>自由形</v>
      </c>
      <c r="S286" t="str">
        <f>Sheet9!B287</f>
        <v xml:space="preserve">  50m</v>
      </c>
      <c r="T286" t="s">
        <v>183</v>
      </c>
      <c r="U286" t="s">
        <v>184</v>
      </c>
      <c r="V286" t="str">
        <f t="shared" si="34"/>
        <v>女子自由形  50m予選無差別</v>
      </c>
      <c r="Y286">
        <f t="shared" si="35"/>
        <v>174</v>
      </c>
      <c r="Z286" t="str">
        <f t="shared" si="36"/>
        <v/>
      </c>
      <c r="AA286" t="str">
        <f t="shared" si="37"/>
        <v>女子自由形  50m予選無差別</v>
      </c>
    </row>
    <row r="287" spans="14:27" x14ac:dyDescent="0.15">
      <c r="N287">
        <f>Sheet9!D288</f>
        <v>174</v>
      </c>
      <c r="O287">
        <f>Sheet9!E288</f>
        <v>2</v>
      </c>
      <c r="P287" t="str">
        <f>IFERROR(VLOOKUP(O287,Sheet6!A:B,2,0),"")</f>
        <v>女子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200m</v>
      </c>
      <c r="T287" t="s">
        <v>183</v>
      </c>
      <c r="U287" t="s">
        <v>184</v>
      </c>
      <c r="V287" t="str">
        <f t="shared" si="34"/>
        <v>女子自由形 200m予選無差別</v>
      </c>
      <c r="Y287">
        <f t="shared" si="35"/>
        <v>174</v>
      </c>
      <c r="Z287" t="str">
        <f t="shared" si="36"/>
        <v/>
      </c>
      <c r="AA287" t="str">
        <f t="shared" si="37"/>
        <v>女子自由形 200m予選無差別</v>
      </c>
    </row>
    <row r="288" spans="14:27" x14ac:dyDescent="0.15">
      <c r="N288">
        <f>Sheet9!D289</f>
        <v>174</v>
      </c>
      <c r="O288">
        <f>Sheet9!E289</f>
        <v>2</v>
      </c>
      <c r="P288" t="str">
        <f>IFERROR(VLOOKUP(O288,Sheet6!A:B,2,0),"")</f>
        <v>女子</v>
      </c>
      <c r="Q288" t="str">
        <f>Sheet9!A289</f>
        <v>個人メドレー　</v>
      </c>
      <c r="R288" t="str">
        <f t="shared" si="33"/>
        <v>個人メドレー</v>
      </c>
      <c r="S288" t="str">
        <f>Sheet9!B289</f>
        <v xml:space="preserve"> 200m</v>
      </c>
      <c r="T288" t="s">
        <v>183</v>
      </c>
      <c r="U288" t="s">
        <v>184</v>
      </c>
      <c r="V288" t="str">
        <f t="shared" si="34"/>
        <v>女子個人メドレー 200m予選無差別</v>
      </c>
      <c r="Y288">
        <f t="shared" si="35"/>
        <v>174</v>
      </c>
      <c r="Z288" t="str">
        <f t="shared" si="36"/>
        <v/>
      </c>
      <c r="AA288" t="str">
        <f t="shared" si="37"/>
        <v>女子個人メドレー 200m予選無差別</v>
      </c>
    </row>
    <row r="289" spans="14:27" x14ac:dyDescent="0.15">
      <c r="N289">
        <f>Sheet9!D290</f>
        <v>175</v>
      </c>
      <c r="O289">
        <f>Sheet9!E290</f>
        <v>2</v>
      </c>
      <c r="P289" t="str">
        <f>IFERROR(VLOOKUP(O289,Sheet6!A:B,2,0),"")</f>
        <v>女子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 50m</v>
      </c>
      <c r="T289" t="s">
        <v>183</v>
      </c>
      <c r="U289" t="s">
        <v>184</v>
      </c>
      <c r="V289" t="str">
        <f t="shared" si="34"/>
        <v>女子自由形  50m予選無差別</v>
      </c>
      <c r="Y289">
        <f t="shared" si="35"/>
        <v>175</v>
      </c>
      <c r="Z289" t="str">
        <f t="shared" si="36"/>
        <v/>
      </c>
      <c r="AA289" t="str">
        <f t="shared" si="37"/>
        <v>女子自由形  50m予選無差別</v>
      </c>
    </row>
    <row r="290" spans="14:27" x14ac:dyDescent="0.15">
      <c r="N290">
        <f>Sheet9!D291</f>
        <v>175</v>
      </c>
      <c r="O290">
        <f>Sheet9!E291</f>
        <v>2</v>
      </c>
      <c r="P290" t="str">
        <f>IFERROR(VLOOKUP(O290,Sheet6!A:B,2,0),"")</f>
        <v>女子</v>
      </c>
      <c r="Q290" t="str">
        <f>Sheet9!A291</f>
        <v>背泳ぎ　　　　</v>
      </c>
      <c r="R290" t="str">
        <f t="shared" si="33"/>
        <v>背泳ぎ</v>
      </c>
      <c r="S290" t="str">
        <f>Sheet9!B291</f>
        <v xml:space="preserve">  50m</v>
      </c>
      <c r="T290" t="s">
        <v>183</v>
      </c>
      <c r="U290" t="s">
        <v>184</v>
      </c>
      <c r="V290" t="str">
        <f t="shared" si="34"/>
        <v>女子背泳ぎ  50m予選無差別</v>
      </c>
      <c r="Y290">
        <f t="shared" si="35"/>
        <v>175</v>
      </c>
      <c r="Z290" t="str">
        <f t="shared" si="36"/>
        <v/>
      </c>
      <c r="AA290" t="str">
        <f t="shared" si="37"/>
        <v>女子背泳ぎ  50m予選無差別</v>
      </c>
    </row>
    <row r="291" spans="14:27" x14ac:dyDescent="0.15">
      <c r="N291">
        <f>Sheet9!D292</f>
        <v>175</v>
      </c>
      <c r="O291">
        <f>Sheet9!E292</f>
        <v>2</v>
      </c>
      <c r="P291" t="str">
        <f>IFERROR(VLOOKUP(O291,Sheet6!A:B,2,0),"")</f>
        <v>女子</v>
      </c>
      <c r="Q291" t="str">
        <f>Sheet9!A292</f>
        <v>背泳ぎ　　　　</v>
      </c>
      <c r="R291" t="str">
        <f t="shared" si="33"/>
        <v>背泳ぎ</v>
      </c>
      <c r="S291" t="str">
        <f>Sheet9!B292</f>
        <v xml:space="preserve"> 100m</v>
      </c>
      <c r="T291" t="s">
        <v>183</v>
      </c>
      <c r="U291" t="s">
        <v>184</v>
      </c>
      <c r="V291" t="str">
        <f t="shared" si="34"/>
        <v>女子背泳ぎ 100m予選無差別</v>
      </c>
      <c r="Y291">
        <f t="shared" si="35"/>
        <v>175</v>
      </c>
      <c r="Z291" t="str">
        <f t="shared" si="36"/>
        <v/>
      </c>
      <c r="AA291" t="str">
        <f t="shared" si="37"/>
        <v>女子背泳ぎ 100m予選無差別</v>
      </c>
    </row>
    <row r="292" spans="14:27" x14ac:dyDescent="0.15">
      <c r="N292">
        <f>Sheet9!D293</f>
        <v>176</v>
      </c>
      <c r="O292">
        <f>Sheet9!E293</f>
        <v>2</v>
      </c>
      <c r="P292" t="str">
        <f>IFERROR(VLOOKUP(O292,Sheet6!A:B,2,0),"")</f>
        <v>女子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 50m</v>
      </c>
      <c r="T292" t="s">
        <v>183</v>
      </c>
      <c r="U292" t="s">
        <v>184</v>
      </c>
      <c r="V292" t="str">
        <f t="shared" si="34"/>
        <v>女子自由形  50m予選無差別</v>
      </c>
      <c r="Y292">
        <f t="shared" si="35"/>
        <v>176</v>
      </c>
      <c r="Z292" t="str">
        <f t="shared" si="36"/>
        <v/>
      </c>
      <c r="AA292" t="str">
        <f t="shared" si="37"/>
        <v>女子自由形  50m予選無差別</v>
      </c>
    </row>
    <row r="293" spans="14:27" x14ac:dyDescent="0.15">
      <c r="N293">
        <f>Sheet9!D294</f>
        <v>176</v>
      </c>
      <c r="O293">
        <f>Sheet9!E294</f>
        <v>2</v>
      </c>
      <c r="P293" t="str">
        <f>IFERROR(VLOOKUP(O293,Sheet6!A:B,2,0),"")</f>
        <v>女子</v>
      </c>
      <c r="Q293" t="str">
        <f>Sheet9!A294</f>
        <v>自由形　　　　</v>
      </c>
      <c r="R293" t="str">
        <f t="shared" si="33"/>
        <v>自由形</v>
      </c>
      <c r="S293" t="str">
        <f>Sheet9!B294</f>
        <v xml:space="preserve"> 100m</v>
      </c>
      <c r="T293" t="s">
        <v>183</v>
      </c>
      <c r="U293" t="s">
        <v>184</v>
      </c>
      <c r="V293" t="str">
        <f t="shared" si="34"/>
        <v>女子自由形 100m予選無差別</v>
      </c>
      <c r="Y293">
        <f t="shared" si="35"/>
        <v>176</v>
      </c>
      <c r="Z293" t="str">
        <f t="shared" si="36"/>
        <v/>
      </c>
      <c r="AA293" t="str">
        <f t="shared" si="37"/>
        <v>女子自由形 100m予選無差別</v>
      </c>
    </row>
    <row r="294" spans="14:27" x14ac:dyDescent="0.15">
      <c r="N294">
        <f>Sheet9!D295</f>
        <v>176</v>
      </c>
      <c r="O294">
        <f>Sheet9!E295</f>
        <v>2</v>
      </c>
      <c r="P294" t="str">
        <f>IFERROR(VLOOKUP(O294,Sheet6!A:B,2,0),"")</f>
        <v>女子</v>
      </c>
      <c r="Q294" t="str">
        <f>Sheet9!A295</f>
        <v>バタフライ　　</v>
      </c>
      <c r="R294" t="str">
        <f t="shared" si="33"/>
        <v>バタフライ</v>
      </c>
      <c r="S294" t="str">
        <f>Sheet9!B295</f>
        <v xml:space="preserve">  50m</v>
      </c>
      <c r="T294" t="s">
        <v>183</v>
      </c>
      <c r="U294" t="s">
        <v>184</v>
      </c>
      <c r="V294" t="str">
        <f t="shared" si="34"/>
        <v>女子バタフライ  50m予選無差別</v>
      </c>
      <c r="Y294">
        <f t="shared" si="35"/>
        <v>176</v>
      </c>
      <c r="Z294" t="str">
        <f t="shared" si="36"/>
        <v/>
      </c>
      <c r="AA294" t="str">
        <f t="shared" si="37"/>
        <v>女子バタフライ  50m予選無差別</v>
      </c>
    </row>
    <row r="295" spans="14:27" x14ac:dyDescent="0.15">
      <c r="N295">
        <f>Sheet9!D296</f>
        <v>177</v>
      </c>
      <c r="O295">
        <f>Sheet9!E296</f>
        <v>1</v>
      </c>
      <c r="P295" t="str">
        <f>IFERROR(VLOOKUP(O295,Sheet6!A:B,2,0),"")</f>
        <v>男子</v>
      </c>
      <c r="Q295" t="str">
        <f>Sheet9!A296</f>
        <v>自由形　　　　</v>
      </c>
      <c r="R295" t="str">
        <f t="shared" si="33"/>
        <v>自由形</v>
      </c>
      <c r="S295" t="str">
        <f>Sheet9!B296</f>
        <v xml:space="preserve">  50m</v>
      </c>
      <c r="T295" t="s">
        <v>183</v>
      </c>
      <c r="U295" t="s">
        <v>184</v>
      </c>
      <c r="V295" t="str">
        <f t="shared" si="34"/>
        <v>男子自由形  50m予選無差別</v>
      </c>
      <c r="Y295">
        <f t="shared" si="35"/>
        <v>177</v>
      </c>
      <c r="Z295" t="str">
        <f t="shared" si="36"/>
        <v/>
      </c>
      <c r="AA295" t="str">
        <f t="shared" si="37"/>
        <v>男子自由形  50m予選無差別</v>
      </c>
    </row>
    <row r="296" spans="14:27" x14ac:dyDescent="0.15">
      <c r="N296">
        <f>Sheet9!D297</f>
        <v>177</v>
      </c>
      <c r="O296">
        <f>Sheet9!E297</f>
        <v>1</v>
      </c>
      <c r="P296" t="str">
        <f>IFERROR(VLOOKUP(O296,Sheet6!A:B,2,0),"")</f>
        <v>男子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100m</v>
      </c>
      <c r="T296" t="s">
        <v>183</v>
      </c>
      <c r="U296" t="s">
        <v>184</v>
      </c>
      <c r="V296" t="str">
        <f t="shared" si="34"/>
        <v>男子自由形 100m予選無差別</v>
      </c>
      <c r="Y296">
        <f t="shared" si="35"/>
        <v>177</v>
      </c>
      <c r="Z296" t="str">
        <f t="shared" si="36"/>
        <v/>
      </c>
      <c r="AA296" t="str">
        <f t="shared" si="37"/>
        <v>男子自由形 100m予選無差別</v>
      </c>
    </row>
    <row r="297" spans="14:27" x14ac:dyDescent="0.15">
      <c r="N297">
        <f>Sheet9!D298</f>
        <v>177</v>
      </c>
      <c r="O297">
        <f>Sheet9!E298</f>
        <v>1</v>
      </c>
      <c r="P297" t="str">
        <f>IFERROR(VLOOKUP(O297,Sheet6!A:B,2,0),"")</f>
        <v>男子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400m</v>
      </c>
      <c r="T297" t="s">
        <v>183</v>
      </c>
      <c r="U297" t="s">
        <v>184</v>
      </c>
      <c r="V297" t="str">
        <f t="shared" si="34"/>
        <v>男子自由形 400m予選無差別</v>
      </c>
      <c r="Y297">
        <f t="shared" si="35"/>
        <v>177</v>
      </c>
      <c r="Z297" t="str">
        <f t="shared" si="36"/>
        <v/>
      </c>
      <c r="AA297" t="str">
        <f t="shared" si="37"/>
        <v>男子自由形 400m予選無差別</v>
      </c>
    </row>
    <row r="298" spans="14:27" x14ac:dyDescent="0.15">
      <c r="N298">
        <f>Sheet9!D299</f>
        <v>179</v>
      </c>
      <c r="O298">
        <f>Sheet9!E299</f>
        <v>1</v>
      </c>
      <c r="P298" t="str">
        <f>IFERROR(VLOOKUP(O298,Sheet6!A:B,2,0),"")</f>
        <v>男子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100m</v>
      </c>
      <c r="T298" t="s">
        <v>183</v>
      </c>
      <c r="U298" t="s">
        <v>184</v>
      </c>
      <c r="V298" t="str">
        <f t="shared" si="34"/>
        <v>男子自由形 100m予選無差別</v>
      </c>
      <c r="Y298">
        <f t="shared" si="35"/>
        <v>179</v>
      </c>
      <c r="Z298" t="str">
        <f t="shared" si="36"/>
        <v/>
      </c>
      <c r="AA298" t="str">
        <f t="shared" si="37"/>
        <v>男子自由形 100m予選無差別</v>
      </c>
    </row>
    <row r="299" spans="14:27" x14ac:dyDescent="0.15">
      <c r="N299">
        <f>Sheet9!D300</f>
        <v>179</v>
      </c>
      <c r="O299">
        <f>Sheet9!E300</f>
        <v>1</v>
      </c>
      <c r="P299" t="str">
        <f>IFERROR(VLOOKUP(O299,Sheet6!A:B,2,0),"")</f>
        <v>男子</v>
      </c>
      <c r="Q299" t="str">
        <f>Sheet9!A300</f>
        <v>自由形　　　　</v>
      </c>
      <c r="R299" t="str">
        <f t="shared" si="33"/>
        <v>自由形</v>
      </c>
      <c r="S299" t="str">
        <f>Sheet9!B300</f>
        <v xml:space="preserve"> 200m</v>
      </c>
      <c r="T299" t="s">
        <v>183</v>
      </c>
      <c r="U299" t="s">
        <v>184</v>
      </c>
      <c r="V299" t="str">
        <f t="shared" si="34"/>
        <v>男子自由形 200m予選無差別</v>
      </c>
      <c r="Y299">
        <f t="shared" si="35"/>
        <v>179</v>
      </c>
      <c r="Z299" t="str">
        <f t="shared" si="36"/>
        <v/>
      </c>
      <c r="AA299" t="str">
        <f t="shared" si="37"/>
        <v>男子自由形 200m予選無差別</v>
      </c>
    </row>
    <row r="300" spans="14:27" x14ac:dyDescent="0.15">
      <c r="N300">
        <f>Sheet9!D301</f>
        <v>179</v>
      </c>
      <c r="O300">
        <f>Sheet9!E301</f>
        <v>1</v>
      </c>
      <c r="P300" t="str">
        <f>IFERROR(VLOOKUP(O300,Sheet6!A:B,2,0),"")</f>
        <v>男子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400m</v>
      </c>
      <c r="T300" t="s">
        <v>183</v>
      </c>
      <c r="U300" t="s">
        <v>184</v>
      </c>
      <c r="V300" t="str">
        <f t="shared" si="34"/>
        <v>男子自由形 400m予選無差別</v>
      </c>
      <c r="Y300">
        <f t="shared" si="35"/>
        <v>179</v>
      </c>
      <c r="Z300" t="str">
        <f t="shared" si="36"/>
        <v/>
      </c>
      <c r="AA300" t="str">
        <f t="shared" si="37"/>
        <v>男子自由形 400m予選無差別</v>
      </c>
    </row>
    <row r="301" spans="14:27" x14ac:dyDescent="0.15">
      <c r="N301">
        <f>Sheet9!D302</f>
        <v>180</v>
      </c>
      <c r="O301">
        <f>Sheet9!E302</f>
        <v>1</v>
      </c>
      <c r="P301" t="str">
        <f>IFERROR(VLOOKUP(O301,Sheet6!A:B,2,0),"")</f>
        <v>男子</v>
      </c>
      <c r="Q301" t="str">
        <f>Sheet9!A302</f>
        <v>自由形　　　　</v>
      </c>
      <c r="R301" t="str">
        <f t="shared" si="33"/>
        <v>自由形</v>
      </c>
      <c r="S301" t="str">
        <f>Sheet9!B302</f>
        <v xml:space="preserve">  50m</v>
      </c>
      <c r="T301" t="s">
        <v>183</v>
      </c>
      <c r="U301" t="s">
        <v>184</v>
      </c>
      <c r="V301" t="str">
        <f t="shared" si="34"/>
        <v>男子自由形  50m予選無差別</v>
      </c>
      <c r="Y301">
        <f t="shared" si="35"/>
        <v>180</v>
      </c>
      <c r="Z301" t="str">
        <f t="shared" si="36"/>
        <v/>
      </c>
      <c r="AA301" t="str">
        <f t="shared" si="37"/>
        <v>男子自由形  50m予選無差別</v>
      </c>
    </row>
    <row r="302" spans="14:27" x14ac:dyDescent="0.15">
      <c r="N302">
        <f>Sheet9!D303</f>
        <v>180</v>
      </c>
      <c r="O302">
        <f>Sheet9!E303</f>
        <v>1</v>
      </c>
      <c r="P302" t="str">
        <f>IFERROR(VLOOKUP(O302,Sheet6!A:B,2,0),"")</f>
        <v>男子</v>
      </c>
      <c r="Q302" t="str">
        <f>Sheet9!A303</f>
        <v>自由形　　　　</v>
      </c>
      <c r="R302" t="str">
        <f t="shared" si="33"/>
        <v>自由形</v>
      </c>
      <c r="S302" t="str">
        <f>Sheet9!B303</f>
        <v xml:space="preserve"> 100m</v>
      </c>
      <c r="T302" t="s">
        <v>183</v>
      </c>
      <c r="U302" t="s">
        <v>184</v>
      </c>
      <c r="V302" t="str">
        <f t="shared" si="34"/>
        <v>男子自由形 100m予選無差別</v>
      </c>
      <c r="Y302">
        <f t="shared" si="35"/>
        <v>180</v>
      </c>
      <c r="Z302" t="str">
        <f t="shared" si="36"/>
        <v/>
      </c>
      <c r="AA302" t="str">
        <f t="shared" si="37"/>
        <v>男子自由形 100m予選無差別</v>
      </c>
    </row>
    <row r="303" spans="14:27" x14ac:dyDescent="0.15">
      <c r="N303">
        <f>Sheet9!D304</f>
        <v>180</v>
      </c>
      <c r="O303">
        <f>Sheet9!E304</f>
        <v>1</v>
      </c>
      <c r="P303" t="str">
        <f>IFERROR(VLOOKUP(O303,Sheet6!A:B,2,0),"")</f>
        <v>男子</v>
      </c>
      <c r="Q303" t="str">
        <f>Sheet9!A304</f>
        <v>個人メドレー　</v>
      </c>
      <c r="R303" t="str">
        <f t="shared" si="33"/>
        <v>個人メドレー</v>
      </c>
      <c r="S303" t="str">
        <f>Sheet9!B304</f>
        <v xml:space="preserve"> 200m</v>
      </c>
      <c r="T303" t="s">
        <v>183</v>
      </c>
      <c r="U303" t="s">
        <v>184</v>
      </c>
      <c r="V303" t="str">
        <f t="shared" si="34"/>
        <v>男子個人メドレー 200m予選無差別</v>
      </c>
      <c r="Y303">
        <f t="shared" si="35"/>
        <v>180</v>
      </c>
      <c r="Z303" t="str">
        <f t="shared" si="36"/>
        <v/>
      </c>
      <c r="AA303" t="str">
        <f t="shared" si="37"/>
        <v>男子個人メドレー 200m予選無差別</v>
      </c>
    </row>
    <row r="304" spans="14:27" x14ac:dyDescent="0.15">
      <c r="N304">
        <f>Sheet9!D305</f>
        <v>181</v>
      </c>
      <c r="O304">
        <f>Sheet9!E305</f>
        <v>1</v>
      </c>
      <c r="P304" t="str">
        <f>IFERROR(VLOOKUP(O304,Sheet6!A:B,2,0),"")</f>
        <v>男子</v>
      </c>
      <c r="Q304" t="str">
        <f>Sheet9!A305</f>
        <v>バタフライ　　</v>
      </c>
      <c r="R304" t="str">
        <f t="shared" si="33"/>
        <v>バタフライ</v>
      </c>
      <c r="S304" t="str">
        <f>Sheet9!B305</f>
        <v xml:space="preserve">  50m</v>
      </c>
      <c r="T304" t="s">
        <v>183</v>
      </c>
      <c r="U304" t="s">
        <v>184</v>
      </c>
      <c r="V304" t="str">
        <f t="shared" si="34"/>
        <v>男子バタフライ  50m予選無差別</v>
      </c>
      <c r="Y304">
        <f t="shared" si="35"/>
        <v>181</v>
      </c>
      <c r="Z304" t="str">
        <f t="shared" si="36"/>
        <v/>
      </c>
      <c r="AA304" t="str">
        <f t="shared" si="37"/>
        <v>男子バタフライ  50m予選無差別</v>
      </c>
    </row>
    <row r="305" spans="14:27" x14ac:dyDescent="0.15">
      <c r="N305">
        <f>Sheet9!D306</f>
        <v>181</v>
      </c>
      <c r="O305">
        <f>Sheet9!E306</f>
        <v>1</v>
      </c>
      <c r="P305" t="str">
        <f>IFERROR(VLOOKUP(O305,Sheet6!A:B,2,0),"")</f>
        <v>男子</v>
      </c>
      <c r="Q305" t="str">
        <f>Sheet9!A306</f>
        <v>バタフライ　　</v>
      </c>
      <c r="R305" t="str">
        <f t="shared" si="33"/>
        <v>バタフライ</v>
      </c>
      <c r="S305" t="str">
        <f>Sheet9!B306</f>
        <v xml:space="preserve"> 100m</v>
      </c>
      <c r="T305" t="s">
        <v>183</v>
      </c>
      <c r="U305" t="s">
        <v>184</v>
      </c>
      <c r="V305" t="str">
        <f t="shared" si="34"/>
        <v>男子バタフライ 100m予選無差別</v>
      </c>
      <c r="Y305">
        <f t="shared" si="35"/>
        <v>181</v>
      </c>
      <c r="Z305" t="str">
        <f t="shared" si="36"/>
        <v/>
      </c>
      <c r="AA305" t="str">
        <f t="shared" si="37"/>
        <v>男子バタフライ 100m予選無差別</v>
      </c>
    </row>
    <row r="306" spans="14:27" x14ac:dyDescent="0.15">
      <c r="N306">
        <f>Sheet9!D307</f>
        <v>181</v>
      </c>
      <c r="O306">
        <f>Sheet9!E307</f>
        <v>1</v>
      </c>
      <c r="P306" t="str">
        <f>IFERROR(VLOOKUP(O306,Sheet6!A:B,2,0),"")</f>
        <v>男子</v>
      </c>
      <c r="Q306" t="str">
        <f>Sheet9!A307</f>
        <v>個人メドレー　</v>
      </c>
      <c r="R306" t="str">
        <f t="shared" si="33"/>
        <v>個人メドレー</v>
      </c>
      <c r="S306" t="str">
        <f>Sheet9!B307</f>
        <v xml:space="preserve"> 200m</v>
      </c>
      <c r="T306" t="s">
        <v>183</v>
      </c>
      <c r="U306" t="s">
        <v>184</v>
      </c>
      <c r="V306" t="str">
        <f t="shared" si="34"/>
        <v>男子個人メドレー 200m予選無差別</v>
      </c>
      <c r="Y306">
        <f t="shared" si="35"/>
        <v>181</v>
      </c>
      <c r="Z306" t="str">
        <f t="shared" si="36"/>
        <v/>
      </c>
      <c r="AA306" t="str">
        <f t="shared" si="37"/>
        <v>男子個人メドレー 200m予選無差別</v>
      </c>
    </row>
    <row r="307" spans="14:27" x14ac:dyDescent="0.15">
      <c r="N307">
        <f>Sheet9!D308</f>
        <v>182</v>
      </c>
      <c r="O307">
        <f>Sheet9!E308</f>
        <v>2</v>
      </c>
      <c r="P307" t="str">
        <f>IFERROR(VLOOKUP(O307,Sheet6!A:B,2,0),"")</f>
        <v>女子</v>
      </c>
      <c r="Q307" t="str">
        <f>Sheet9!A308</f>
        <v>バタフライ　　</v>
      </c>
      <c r="R307" t="str">
        <f t="shared" si="33"/>
        <v>バタフライ</v>
      </c>
      <c r="S307" t="str">
        <f>Sheet9!B308</f>
        <v xml:space="preserve"> 100m</v>
      </c>
      <c r="T307" t="s">
        <v>183</v>
      </c>
      <c r="U307" t="s">
        <v>184</v>
      </c>
      <c r="V307" t="str">
        <f t="shared" si="34"/>
        <v>女子バタフライ 100m予選無差別</v>
      </c>
      <c r="Y307">
        <f t="shared" si="35"/>
        <v>182</v>
      </c>
      <c r="Z307" t="str">
        <f t="shared" si="36"/>
        <v/>
      </c>
      <c r="AA307" t="str">
        <f t="shared" si="37"/>
        <v>女子バタフライ 100m予選無差別</v>
      </c>
    </row>
    <row r="308" spans="14:27" x14ac:dyDescent="0.15">
      <c r="N308">
        <f>Sheet9!D309</f>
        <v>182</v>
      </c>
      <c r="O308">
        <f>Sheet9!E309</f>
        <v>2</v>
      </c>
      <c r="P308" t="str">
        <f>IFERROR(VLOOKUP(O308,Sheet6!A:B,2,0),"")</f>
        <v>女子</v>
      </c>
      <c r="Q308" t="str">
        <f>Sheet9!A309</f>
        <v>バタフライ　　</v>
      </c>
      <c r="R308" t="str">
        <f t="shared" si="33"/>
        <v>バタフライ</v>
      </c>
      <c r="S308" t="str">
        <f>Sheet9!B309</f>
        <v xml:space="preserve"> 200m</v>
      </c>
      <c r="T308" t="s">
        <v>183</v>
      </c>
      <c r="U308" t="s">
        <v>184</v>
      </c>
      <c r="V308" t="str">
        <f t="shared" si="34"/>
        <v>女子バタフライ 200m予選無差別</v>
      </c>
      <c r="Y308">
        <f t="shared" si="35"/>
        <v>182</v>
      </c>
      <c r="Z308" t="str">
        <f t="shared" si="36"/>
        <v/>
      </c>
      <c r="AA308" t="str">
        <f t="shared" si="37"/>
        <v>女子バタフライ 200m予選無差別</v>
      </c>
    </row>
    <row r="309" spans="14:27" x14ac:dyDescent="0.15">
      <c r="N309">
        <f>Sheet9!D310</f>
        <v>182</v>
      </c>
      <c r="O309">
        <f>Sheet9!E310</f>
        <v>2</v>
      </c>
      <c r="P309" t="str">
        <f>IFERROR(VLOOKUP(O309,Sheet6!A:B,2,0),"")</f>
        <v>女子</v>
      </c>
      <c r="Q309" t="str">
        <f>Sheet9!A310</f>
        <v>個人メドレー　</v>
      </c>
      <c r="R309" t="str">
        <f t="shared" si="33"/>
        <v>個人メドレー</v>
      </c>
      <c r="S309" t="str">
        <f>Sheet9!B310</f>
        <v xml:space="preserve"> 200m</v>
      </c>
      <c r="T309" t="s">
        <v>183</v>
      </c>
      <c r="U309" t="s">
        <v>184</v>
      </c>
      <c r="V309" t="str">
        <f t="shared" si="34"/>
        <v>女子個人メドレー 200m予選無差別</v>
      </c>
      <c r="Y309">
        <f t="shared" si="35"/>
        <v>182</v>
      </c>
      <c r="Z309" t="str">
        <f t="shared" si="36"/>
        <v/>
      </c>
      <c r="AA309" t="str">
        <f t="shared" si="37"/>
        <v>女子個人メドレー 200m予選無差別</v>
      </c>
    </row>
    <row r="310" spans="14:27" x14ac:dyDescent="0.15">
      <c r="N310">
        <f>Sheet9!D311</f>
        <v>184</v>
      </c>
      <c r="O310">
        <f>Sheet9!E311</f>
        <v>1</v>
      </c>
      <c r="P310" t="str">
        <f>IFERROR(VLOOKUP(O310,Sheet6!A:B,2,0),"")</f>
        <v>男子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 50m</v>
      </c>
      <c r="T310" t="s">
        <v>183</v>
      </c>
      <c r="U310" t="s">
        <v>184</v>
      </c>
      <c r="V310" t="str">
        <f t="shared" si="34"/>
        <v>男子自由形  50m予選無差別</v>
      </c>
      <c r="Y310">
        <f t="shared" si="35"/>
        <v>184</v>
      </c>
      <c r="Z310" t="str">
        <f t="shared" si="36"/>
        <v/>
      </c>
      <c r="AA310" t="str">
        <f t="shared" si="37"/>
        <v>男子自由形  50m予選無差別</v>
      </c>
    </row>
    <row r="311" spans="14:27" x14ac:dyDescent="0.15">
      <c r="N311">
        <f>Sheet9!D312</f>
        <v>184</v>
      </c>
      <c r="O311">
        <f>Sheet9!E312</f>
        <v>1</v>
      </c>
      <c r="P311" t="str">
        <f>IFERROR(VLOOKUP(O311,Sheet6!A:B,2,0),"")</f>
        <v>男子</v>
      </c>
      <c r="Q311" t="str">
        <f>Sheet9!A312</f>
        <v>自由形　　　　</v>
      </c>
      <c r="R311" t="str">
        <f t="shared" si="33"/>
        <v>自由形</v>
      </c>
      <c r="S311" t="str">
        <f>Sheet9!B312</f>
        <v xml:space="preserve"> 100m</v>
      </c>
      <c r="T311" t="s">
        <v>183</v>
      </c>
      <c r="U311" t="s">
        <v>184</v>
      </c>
      <c r="V311" t="str">
        <f t="shared" si="34"/>
        <v>男子自由形 100m予選無差別</v>
      </c>
      <c r="Y311">
        <f t="shared" si="35"/>
        <v>184</v>
      </c>
      <c r="Z311" t="str">
        <f t="shared" si="36"/>
        <v/>
      </c>
      <c r="AA311" t="str">
        <f t="shared" si="37"/>
        <v>男子自由形 100m予選無差別</v>
      </c>
    </row>
    <row r="312" spans="14:27" x14ac:dyDescent="0.15">
      <c r="N312">
        <f>Sheet9!D313</f>
        <v>184</v>
      </c>
      <c r="O312">
        <f>Sheet9!E313</f>
        <v>1</v>
      </c>
      <c r="P312" t="str">
        <f>IFERROR(VLOOKUP(O312,Sheet6!A:B,2,0),"")</f>
        <v>男子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200m</v>
      </c>
      <c r="T312" t="s">
        <v>183</v>
      </c>
      <c r="U312" t="s">
        <v>184</v>
      </c>
      <c r="V312" t="str">
        <f t="shared" si="34"/>
        <v>男子自由形 200m予選無差別</v>
      </c>
      <c r="Y312">
        <f t="shared" si="35"/>
        <v>184</v>
      </c>
      <c r="Z312" t="str">
        <f t="shared" si="36"/>
        <v/>
      </c>
      <c r="AA312" t="str">
        <f t="shared" si="37"/>
        <v>男子自由形 200m予選無差別</v>
      </c>
    </row>
    <row r="313" spans="14:27" x14ac:dyDescent="0.15">
      <c r="N313">
        <f>Sheet9!D314</f>
        <v>185</v>
      </c>
      <c r="O313">
        <f>Sheet9!E314</f>
        <v>1</v>
      </c>
      <c r="P313" t="str">
        <f>IFERROR(VLOOKUP(O313,Sheet6!A:B,2,0),"")</f>
        <v>男子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 50m</v>
      </c>
      <c r="T313" t="s">
        <v>183</v>
      </c>
      <c r="U313" t="s">
        <v>184</v>
      </c>
      <c r="V313" t="str">
        <f t="shared" si="34"/>
        <v>男子自由形  50m予選無差別</v>
      </c>
      <c r="Y313">
        <f t="shared" si="35"/>
        <v>185</v>
      </c>
      <c r="Z313" t="str">
        <f t="shared" si="36"/>
        <v/>
      </c>
      <c r="AA313" t="str">
        <f t="shared" si="37"/>
        <v>男子自由形  50m予選無差別</v>
      </c>
    </row>
    <row r="314" spans="14:27" x14ac:dyDescent="0.15">
      <c r="N314">
        <f>Sheet9!D315</f>
        <v>185</v>
      </c>
      <c r="O314">
        <f>Sheet9!E315</f>
        <v>1</v>
      </c>
      <c r="P314" t="str">
        <f>IFERROR(VLOOKUP(O314,Sheet6!A:B,2,0),"")</f>
        <v>男子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100m</v>
      </c>
      <c r="T314" t="s">
        <v>183</v>
      </c>
      <c r="U314" t="s">
        <v>184</v>
      </c>
      <c r="V314" t="str">
        <f t="shared" si="34"/>
        <v>男子自由形 100m予選無差別</v>
      </c>
      <c r="Y314">
        <f t="shared" si="35"/>
        <v>185</v>
      </c>
      <c r="Z314" t="str">
        <f t="shared" si="36"/>
        <v/>
      </c>
      <c r="AA314" t="str">
        <f t="shared" si="37"/>
        <v>男子自由形 100m予選無差別</v>
      </c>
    </row>
    <row r="315" spans="14:27" x14ac:dyDescent="0.15">
      <c r="N315">
        <f>Sheet9!D316</f>
        <v>186</v>
      </c>
      <c r="O315">
        <f>Sheet9!E316</f>
        <v>1</v>
      </c>
      <c r="P315" t="str">
        <f>IFERROR(VLOOKUP(O315,Sheet6!A:B,2,0),"")</f>
        <v>男子</v>
      </c>
      <c r="Q315" t="str">
        <f>Sheet9!A316</f>
        <v>バタフライ　　</v>
      </c>
      <c r="R315" t="str">
        <f t="shared" ref="R315:R378" si="38">IFERROR(VLOOKUP(Q315,AG:AH,2,0),"")</f>
        <v>バタフライ</v>
      </c>
      <c r="S315" t="str">
        <f>Sheet9!B316</f>
        <v xml:space="preserve">  50m</v>
      </c>
      <c r="T315" t="s">
        <v>183</v>
      </c>
      <c r="U315" t="s">
        <v>184</v>
      </c>
      <c r="V315" t="str">
        <f t="shared" ref="V315:V378" si="39">CONCATENATE(P315,R315,S315,T315,U315)</f>
        <v>男子バタフライ  50m予選無差別</v>
      </c>
      <c r="Y315">
        <f t="shared" ref="Y315:Y378" si="40">N315</f>
        <v>186</v>
      </c>
      <c r="Z315" t="str">
        <f t="shared" ref="Z315:Z378" si="41">IFERROR(VLOOKUP(V315,I:M,5,0),"")</f>
        <v/>
      </c>
      <c r="AA315" t="str">
        <f t="shared" ref="AA315:AA378" si="42">V315</f>
        <v>男子バタフライ  50m予選無差別</v>
      </c>
    </row>
    <row r="316" spans="14:27" x14ac:dyDescent="0.15">
      <c r="N316">
        <f>Sheet9!D317</f>
        <v>186</v>
      </c>
      <c r="O316">
        <f>Sheet9!E317</f>
        <v>1</v>
      </c>
      <c r="P316" t="str">
        <f>IFERROR(VLOOKUP(O316,Sheet6!A:B,2,0),"")</f>
        <v>男子</v>
      </c>
      <c r="Q316" t="str">
        <f>Sheet9!A317</f>
        <v>バタフライ　　</v>
      </c>
      <c r="R316" t="str">
        <f t="shared" si="38"/>
        <v>バタフライ</v>
      </c>
      <c r="S316" t="str">
        <f>Sheet9!B317</f>
        <v xml:space="preserve"> 100m</v>
      </c>
      <c r="T316" t="s">
        <v>183</v>
      </c>
      <c r="U316" t="s">
        <v>184</v>
      </c>
      <c r="V316" t="str">
        <f t="shared" si="39"/>
        <v>男子バタフライ 100m予選無差別</v>
      </c>
      <c r="Y316">
        <f t="shared" si="40"/>
        <v>186</v>
      </c>
      <c r="Z316" t="str">
        <f t="shared" si="41"/>
        <v/>
      </c>
      <c r="AA316" t="str">
        <f t="shared" si="42"/>
        <v>男子バタフライ 100m予選無差別</v>
      </c>
    </row>
    <row r="317" spans="14:27" x14ac:dyDescent="0.15">
      <c r="N317">
        <f>Sheet9!D318</f>
        <v>187</v>
      </c>
      <c r="O317">
        <f>Sheet9!E318</f>
        <v>1</v>
      </c>
      <c r="P317" t="str">
        <f>IFERROR(VLOOKUP(O317,Sheet6!A:B,2,0),"")</f>
        <v>男子</v>
      </c>
      <c r="Q317" t="str">
        <f>Sheet9!A318</f>
        <v>自由形　　　　</v>
      </c>
      <c r="R317" t="str">
        <f t="shared" si="38"/>
        <v>自由形</v>
      </c>
      <c r="S317" t="str">
        <f>Sheet9!B318</f>
        <v xml:space="preserve">  50m</v>
      </c>
      <c r="T317" t="s">
        <v>183</v>
      </c>
      <c r="U317" t="s">
        <v>184</v>
      </c>
      <c r="V317" t="str">
        <f t="shared" si="39"/>
        <v>男子自由形  50m予選無差別</v>
      </c>
      <c r="Y317">
        <f t="shared" si="40"/>
        <v>187</v>
      </c>
      <c r="Z317" t="str">
        <f t="shared" si="41"/>
        <v/>
      </c>
      <c r="AA317" t="str">
        <f t="shared" si="42"/>
        <v>男子自由形  50m予選無差別</v>
      </c>
    </row>
    <row r="318" spans="14:27" x14ac:dyDescent="0.15">
      <c r="N318">
        <f>Sheet9!D319</f>
        <v>187</v>
      </c>
      <c r="O318">
        <f>Sheet9!E319</f>
        <v>1</v>
      </c>
      <c r="P318" t="str">
        <f>IFERROR(VLOOKUP(O318,Sheet6!A:B,2,0),"")</f>
        <v>男子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100m</v>
      </c>
      <c r="T318" t="s">
        <v>183</v>
      </c>
      <c r="U318" t="s">
        <v>184</v>
      </c>
      <c r="V318" t="str">
        <f t="shared" si="39"/>
        <v>男子自由形 100m予選無差別</v>
      </c>
      <c r="Y318">
        <f t="shared" si="40"/>
        <v>187</v>
      </c>
      <c r="Z318" t="str">
        <f t="shared" si="41"/>
        <v/>
      </c>
      <c r="AA318" t="str">
        <f t="shared" si="42"/>
        <v>男子自由形 100m予選無差別</v>
      </c>
    </row>
    <row r="319" spans="14:27" x14ac:dyDescent="0.15">
      <c r="N319">
        <f>Sheet9!D320</f>
        <v>188</v>
      </c>
      <c r="O319">
        <f>Sheet9!E320</f>
        <v>1</v>
      </c>
      <c r="P319" t="str">
        <f>IFERROR(VLOOKUP(O319,Sheet6!A:B,2,0),"")</f>
        <v>男子</v>
      </c>
      <c r="Q319" t="str">
        <f>Sheet9!A320</f>
        <v>平泳ぎ　　　　</v>
      </c>
      <c r="R319" t="str">
        <f t="shared" si="38"/>
        <v>平泳ぎ</v>
      </c>
      <c r="S319" t="str">
        <f>Sheet9!B320</f>
        <v xml:space="preserve">  50m</v>
      </c>
      <c r="T319" t="s">
        <v>183</v>
      </c>
      <c r="U319" t="s">
        <v>184</v>
      </c>
      <c r="V319" t="str">
        <f t="shared" si="39"/>
        <v>男子平泳ぎ  50m予選無差別</v>
      </c>
      <c r="Y319">
        <f t="shared" si="40"/>
        <v>188</v>
      </c>
      <c r="Z319" t="str">
        <f t="shared" si="41"/>
        <v/>
      </c>
      <c r="AA319" t="str">
        <f t="shared" si="42"/>
        <v>男子平泳ぎ  50m予選無差別</v>
      </c>
    </row>
    <row r="320" spans="14:27" x14ac:dyDescent="0.15">
      <c r="N320">
        <f>Sheet9!D321</f>
        <v>188</v>
      </c>
      <c r="O320">
        <f>Sheet9!E321</f>
        <v>1</v>
      </c>
      <c r="P320" t="str">
        <f>IFERROR(VLOOKUP(O320,Sheet6!A:B,2,0),"")</f>
        <v>男子</v>
      </c>
      <c r="Q320" t="str">
        <f>Sheet9!A321</f>
        <v>個人メドレー　</v>
      </c>
      <c r="R320" t="str">
        <f t="shared" si="38"/>
        <v>個人メドレー</v>
      </c>
      <c r="S320" t="str">
        <f>Sheet9!B321</f>
        <v xml:space="preserve"> 200m</v>
      </c>
      <c r="T320" t="s">
        <v>183</v>
      </c>
      <c r="U320" t="s">
        <v>184</v>
      </c>
      <c r="V320" t="str">
        <f t="shared" si="39"/>
        <v>男子個人メドレー 200m予選無差別</v>
      </c>
      <c r="Y320">
        <f t="shared" si="40"/>
        <v>188</v>
      </c>
      <c r="Z320" t="str">
        <f t="shared" si="41"/>
        <v/>
      </c>
      <c r="AA320" t="str">
        <f t="shared" si="42"/>
        <v>男子個人メドレー 200m予選無差別</v>
      </c>
    </row>
    <row r="321" spans="14:27" x14ac:dyDescent="0.15">
      <c r="N321">
        <f>Sheet9!D322</f>
        <v>189</v>
      </c>
      <c r="O321">
        <f>Sheet9!E322</f>
        <v>1</v>
      </c>
      <c r="P321" t="str">
        <f>IFERROR(VLOOKUP(O321,Sheet6!A:B,2,0),"")</f>
        <v>男子</v>
      </c>
      <c r="Q321" t="str">
        <f>Sheet9!A322</f>
        <v>自由形　　　　</v>
      </c>
      <c r="R321" t="str">
        <f t="shared" si="38"/>
        <v>自由形</v>
      </c>
      <c r="S321" t="str">
        <f>Sheet9!B322</f>
        <v xml:space="preserve">  50m</v>
      </c>
      <c r="T321" t="s">
        <v>183</v>
      </c>
      <c r="U321" t="s">
        <v>184</v>
      </c>
      <c r="V321" t="str">
        <f t="shared" si="39"/>
        <v>男子自由形  50m予選無差別</v>
      </c>
      <c r="Y321">
        <f t="shared" si="40"/>
        <v>189</v>
      </c>
      <c r="Z321" t="str">
        <f t="shared" si="41"/>
        <v/>
      </c>
      <c r="AA321" t="str">
        <f t="shared" si="42"/>
        <v>男子自由形  50m予選無差別</v>
      </c>
    </row>
    <row r="322" spans="14:27" x14ac:dyDescent="0.15">
      <c r="N322">
        <f>Sheet9!D323</f>
        <v>189</v>
      </c>
      <c r="O322">
        <f>Sheet9!E323</f>
        <v>1</v>
      </c>
      <c r="P322" t="str">
        <f>IFERROR(VLOOKUP(O322,Sheet6!A:B,2,0),"")</f>
        <v>男子</v>
      </c>
      <c r="Q322" t="str">
        <f>Sheet9!A323</f>
        <v>背泳ぎ　　　　</v>
      </c>
      <c r="R322" t="str">
        <f t="shared" si="38"/>
        <v>背泳ぎ</v>
      </c>
      <c r="S322" t="str">
        <f>Sheet9!B323</f>
        <v xml:space="preserve">  50m</v>
      </c>
      <c r="T322" t="s">
        <v>183</v>
      </c>
      <c r="U322" t="s">
        <v>184</v>
      </c>
      <c r="V322" t="str">
        <f t="shared" si="39"/>
        <v>男子背泳ぎ  50m予選無差別</v>
      </c>
      <c r="Y322">
        <f t="shared" si="40"/>
        <v>189</v>
      </c>
      <c r="Z322" t="str">
        <f t="shared" si="41"/>
        <v/>
      </c>
      <c r="AA322" t="str">
        <f t="shared" si="42"/>
        <v>男子背泳ぎ  50m予選無差別</v>
      </c>
    </row>
    <row r="323" spans="14:27" x14ac:dyDescent="0.15">
      <c r="N323">
        <f>Sheet9!D324</f>
        <v>190</v>
      </c>
      <c r="O323">
        <f>Sheet9!E324</f>
        <v>1</v>
      </c>
      <c r="P323" t="str">
        <f>IFERROR(VLOOKUP(O323,Sheet6!A:B,2,0),"")</f>
        <v>男子</v>
      </c>
      <c r="Q323" t="str">
        <f>Sheet9!A324</f>
        <v>自由形　　　　</v>
      </c>
      <c r="R323" t="str">
        <f t="shared" si="38"/>
        <v>自由形</v>
      </c>
      <c r="S323" t="str">
        <f>Sheet9!B324</f>
        <v xml:space="preserve">  50m</v>
      </c>
      <c r="T323" t="s">
        <v>183</v>
      </c>
      <c r="U323" t="s">
        <v>184</v>
      </c>
      <c r="V323" t="str">
        <f t="shared" si="39"/>
        <v>男子自由形  50m予選無差別</v>
      </c>
      <c r="Y323">
        <f t="shared" si="40"/>
        <v>190</v>
      </c>
      <c r="Z323" t="str">
        <f t="shared" si="41"/>
        <v/>
      </c>
      <c r="AA323" t="str">
        <f t="shared" si="42"/>
        <v>男子自由形  50m予選無差別</v>
      </c>
    </row>
    <row r="324" spans="14:27" x14ac:dyDescent="0.15">
      <c r="N324">
        <f>Sheet9!D325</f>
        <v>190</v>
      </c>
      <c r="O324">
        <f>Sheet9!E325</f>
        <v>1</v>
      </c>
      <c r="P324" t="str">
        <f>IFERROR(VLOOKUP(O324,Sheet6!A:B,2,0),"")</f>
        <v>男子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100m</v>
      </c>
      <c r="T324" t="s">
        <v>183</v>
      </c>
      <c r="U324" t="s">
        <v>184</v>
      </c>
      <c r="V324" t="str">
        <f t="shared" si="39"/>
        <v>男子自由形 100m予選無差別</v>
      </c>
      <c r="Y324">
        <f t="shared" si="40"/>
        <v>190</v>
      </c>
      <c r="Z324" t="str">
        <f t="shared" si="41"/>
        <v/>
      </c>
      <c r="AA324" t="str">
        <f t="shared" si="42"/>
        <v>男子自由形 100m予選無差別</v>
      </c>
    </row>
    <row r="325" spans="14:27" x14ac:dyDescent="0.15">
      <c r="N325">
        <f>Sheet9!D326</f>
        <v>191</v>
      </c>
      <c r="O325">
        <f>Sheet9!E326</f>
        <v>1</v>
      </c>
      <c r="P325" t="str">
        <f>IFERROR(VLOOKUP(O325,Sheet6!A:B,2,0),"")</f>
        <v>男子</v>
      </c>
      <c r="Q325" t="str">
        <f>Sheet9!A326</f>
        <v>自由形　　　　</v>
      </c>
      <c r="R325" t="str">
        <f t="shared" si="38"/>
        <v>自由形</v>
      </c>
      <c r="S325" t="str">
        <f>Sheet9!B326</f>
        <v xml:space="preserve"> 100m</v>
      </c>
      <c r="T325" t="s">
        <v>183</v>
      </c>
      <c r="U325" t="s">
        <v>184</v>
      </c>
      <c r="V325" t="str">
        <f t="shared" si="39"/>
        <v>男子自由形 100m予選無差別</v>
      </c>
      <c r="Y325">
        <f t="shared" si="40"/>
        <v>191</v>
      </c>
      <c r="Z325" t="str">
        <f t="shared" si="41"/>
        <v/>
      </c>
      <c r="AA325" t="str">
        <f t="shared" si="42"/>
        <v>男子自由形 100m予選無差別</v>
      </c>
    </row>
    <row r="326" spans="14:27" x14ac:dyDescent="0.15">
      <c r="N326">
        <f>Sheet9!D327</f>
        <v>191</v>
      </c>
      <c r="O326">
        <f>Sheet9!E327</f>
        <v>1</v>
      </c>
      <c r="P326" t="str">
        <f>IFERROR(VLOOKUP(O326,Sheet6!A:B,2,0),"")</f>
        <v>男子</v>
      </c>
      <c r="Q326" t="str">
        <f>Sheet9!A327</f>
        <v>バタフライ　　</v>
      </c>
      <c r="R326" t="str">
        <f t="shared" si="38"/>
        <v>バタフライ</v>
      </c>
      <c r="S326" t="str">
        <f>Sheet9!B327</f>
        <v xml:space="preserve">  50m</v>
      </c>
      <c r="T326" t="s">
        <v>183</v>
      </c>
      <c r="U326" t="s">
        <v>184</v>
      </c>
      <c r="V326" t="str">
        <f t="shared" si="39"/>
        <v>男子バタフライ  50m予選無差別</v>
      </c>
      <c r="Y326">
        <f t="shared" si="40"/>
        <v>191</v>
      </c>
      <c r="Z326" t="str">
        <f t="shared" si="41"/>
        <v/>
      </c>
      <c r="AA326" t="str">
        <f t="shared" si="42"/>
        <v>男子バタフライ  50m予選無差別</v>
      </c>
    </row>
    <row r="327" spans="14:27" x14ac:dyDescent="0.15">
      <c r="N327">
        <f>Sheet9!D328</f>
        <v>193</v>
      </c>
      <c r="O327">
        <f>Sheet9!E328</f>
        <v>2</v>
      </c>
      <c r="P327" t="str">
        <f>IFERROR(VLOOKUP(O327,Sheet6!A:B,2,0),"")</f>
        <v>女子</v>
      </c>
      <c r="Q327" t="str">
        <f>Sheet9!A328</f>
        <v>平泳ぎ　　　　</v>
      </c>
      <c r="R327" t="str">
        <f t="shared" si="38"/>
        <v>平泳ぎ</v>
      </c>
      <c r="S327" t="str">
        <f>Sheet9!B328</f>
        <v xml:space="preserve"> 100m</v>
      </c>
      <c r="T327" t="s">
        <v>183</v>
      </c>
      <c r="U327" t="s">
        <v>184</v>
      </c>
      <c r="V327" t="str">
        <f t="shared" si="39"/>
        <v>女子平泳ぎ 100m予選無差別</v>
      </c>
      <c r="Y327">
        <f t="shared" si="40"/>
        <v>193</v>
      </c>
      <c r="Z327" t="str">
        <f t="shared" si="41"/>
        <v/>
      </c>
      <c r="AA327" t="str">
        <f t="shared" si="42"/>
        <v>女子平泳ぎ 100m予選無差別</v>
      </c>
    </row>
    <row r="328" spans="14:27" x14ac:dyDescent="0.15">
      <c r="N328">
        <f>Sheet9!D329</f>
        <v>193</v>
      </c>
      <c r="O328">
        <f>Sheet9!E329</f>
        <v>2</v>
      </c>
      <c r="P328" t="str">
        <f>IFERROR(VLOOKUP(O328,Sheet6!A:B,2,0),"")</f>
        <v>女子</v>
      </c>
      <c r="Q328" t="str">
        <f>Sheet9!A329</f>
        <v>平泳ぎ　　　　</v>
      </c>
      <c r="R328" t="str">
        <f t="shared" si="38"/>
        <v>平泳ぎ</v>
      </c>
      <c r="S328" t="str">
        <f>Sheet9!B329</f>
        <v xml:space="preserve"> 200m</v>
      </c>
      <c r="T328" t="s">
        <v>183</v>
      </c>
      <c r="U328" t="s">
        <v>184</v>
      </c>
      <c r="V328" t="str">
        <f t="shared" si="39"/>
        <v>女子平泳ぎ 200m予選無差別</v>
      </c>
      <c r="Y328">
        <f t="shared" si="40"/>
        <v>193</v>
      </c>
      <c r="Z328" t="str">
        <f t="shared" si="41"/>
        <v/>
      </c>
      <c r="AA328" t="str">
        <f t="shared" si="42"/>
        <v>女子平泳ぎ 200m予選無差別</v>
      </c>
    </row>
    <row r="329" spans="14:27" x14ac:dyDescent="0.15">
      <c r="N329">
        <f>Sheet9!D330</f>
        <v>194</v>
      </c>
      <c r="O329">
        <f>Sheet9!E330</f>
        <v>2</v>
      </c>
      <c r="P329" t="str">
        <f>IFERROR(VLOOKUP(O329,Sheet6!A:B,2,0),"")</f>
        <v>女子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100m</v>
      </c>
      <c r="T329" t="s">
        <v>183</v>
      </c>
      <c r="U329" t="s">
        <v>184</v>
      </c>
      <c r="V329" t="str">
        <f t="shared" si="39"/>
        <v>女子自由形 100m予選無差別</v>
      </c>
      <c r="Y329">
        <f t="shared" si="40"/>
        <v>194</v>
      </c>
      <c r="Z329" t="str">
        <f t="shared" si="41"/>
        <v/>
      </c>
      <c r="AA329" t="str">
        <f t="shared" si="42"/>
        <v>女子自由形 100m予選無差別</v>
      </c>
    </row>
    <row r="330" spans="14:27" x14ac:dyDescent="0.15">
      <c r="N330">
        <f>Sheet9!D331</f>
        <v>194</v>
      </c>
      <c r="O330">
        <f>Sheet9!E331</f>
        <v>2</v>
      </c>
      <c r="P330" t="str">
        <f>IFERROR(VLOOKUP(O330,Sheet6!A:B,2,0),"")</f>
        <v>女子</v>
      </c>
      <c r="Q330" t="str">
        <f>Sheet9!A331</f>
        <v>自由形　　　　</v>
      </c>
      <c r="R330" t="str">
        <f t="shared" si="38"/>
        <v>自由形</v>
      </c>
      <c r="S330" t="str">
        <f>Sheet9!B331</f>
        <v xml:space="preserve"> 200m</v>
      </c>
      <c r="T330" t="s">
        <v>183</v>
      </c>
      <c r="U330" t="s">
        <v>184</v>
      </c>
      <c r="V330" t="str">
        <f t="shared" si="39"/>
        <v>女子自由形 200m予選無差別</v>
      </c>
      <c r="Y330">
        <f t="shared" si="40"/>
        <v>194</v>
      </c>
      <c r="Z330" t="str">
        <f t="shared" si="41"/>
        <v/>
      </c>
      <c r="AA330" t="str">
        <f t="shared" si="42"/>
        <v>女子自由形 200m予選無差別</v>
      </c>
    </row>
    <row r="331" spans="14:27" x14ac:dyDescent="0.15">
      <c r="N331">
        <f>Sheet9!D332</f>
        <v>195</v>
      </c>
      <c r="O331">
        <f>Sheet9!E332</f>
        <v>2</v>
      </c>
      <c r="P331" t="str">
        <f>IFERROR(VLOOKUP(O331,Sheet6!A:B,2,0),"")</f>
        <v>女子</v>
      </c>
      <c r="Q331" t="str">
        <f>Sheet9!A332</f>
        <v>自由形　　　　</v>
      </c>
      <c r="R331" t="str">
        <f t="shared" si="38"/>
        <v>自由形</v>
      </c>
      <c r="S331" t="str">
        <f>Sheet9!B332</f>
        <v xml:space="preserve">  50m</v>
      </c>
      <c r="T331" t="s">
        <v>183</v>
      </c>
      <c r="U331" t="s">
        <v>184</v>
      </c>
      <c r="V331" t="str">
        <f t="shared" si="39"/>
        <v>女子自由形  50m予選無差別</v>
      </c>
      <c r="Y331">
        <f t="shared" si="40"/>
        <v>195</v>
      </c>
      <c r="Z331" t="str">
        <f t="shared" si="41"/>
        <v/>
      </c>
      <c r="AA331" t="str">
        <f t="shared" si="42"/>
        <v>女子自由形  50m予選無差別</v>
      </c>
    </row>
    <row r="332" spans="14:27" x14ac:dyDescent="0.15">
      <c r="N332">
        <f>Sheet9!D333</f>
        <v>195</v>
      </c>
      <c r="O332">
        <f>Sheet9!E333</f>
        <v>2</v>
      </c>
      <c r="P332" t="str">
        <f>IFERROR(VLOOKUP(O332,Sheet6!A:B,2,0),"")</f>
        <v>女子</v>
      </c>
      <c r="Q332" t="str">
        <f>Sheet9!A333</f>
        <v>自由形　　　　</v>
      </c>
      <c r="R332" t="str">
        <f t="shared" si="38"/>
        <v>自由形</v>
      </c>
      <c r="S332" t="str">
        <f>Sheet9!B333</f>
        <v xml:space="preserve"> 100m</v>
      </c>
      <c r="T332" t="s">
        <v>183</v>
      </c>
      <c r="U332" t="s">
        <v>184</v>
      </c>
      <c r="V332" t="str">
        <f t="shared" si="39"/>
        <v>女子自由形 100m予選無差別</v>
      </c>
      <c r="Y332">
        <f t="shared" si="40"/>
        <v>195</v>
      </c>
      <c r="Z332" t="str">
        <f t="shared" si="41"/>
        <v/>
      </c>
      <c r="AA332" t="str">
        <f t="shared" si="42"/>
        <v>女子自由形 100m予選無差別</v>
      </c>
    </row>
    <row r="333" spans="14:27" x14ac:dyDescent="0.15">
      <c r="N333">
        <f>Sheet9!D334</f>
        <v>196</v>
      </c>
      <c r="O333">
        <f>Sheet9!E334</f>
        <v>2</v>
      </c>
      <c r="P333" t="str">
        <f>IFERROR(VLOOKUP(O333,Sheet6!A:B,2,0),"")</f>
        <v>女子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 50m</v>
      </c>
      <c r="T333" t="s">
        <v>183</v>
      </c>
      <c r="U333" t="s">
        <v>184</v>
      </c>
      <c r="V333" t="str">
        <f t="shared" si="39"/>
        <v>女子自由形  50m予選無差別</v>
      </c>
      <c r="Y333">
        <f t="shared" si="40"/>
        <v>196</v>
      </c>
      <c r="Z333" t="str">
        <f t="shared" si="41"/>
        <v/>
      </c>
      <c r="AA333" t="str">
        <f t="shared" si="42"/>
        <v>女子自由形  50m予選無差別</v>
      </c>
    </row>
    <row r="334" spans="14:27" x14ac:dyDescent="0.15">
      <c r="N334">
        <f>Sheet9!D335</f>
        <v>196</v>
      </c>
      <c r="O334">
        <f>Sheet9!E335</f>
        <v>2</v>
      </c>
      <c r="P334" t="str">
        <f>IFERROR(VLOOKUP(O334,Sheet6!A:B,2,0),"")</f>
        <v>女子</v>
      </c>
      <c r="Q334" t="str">
        <f>Sheet9!A335</f>
        <v>バタフライ　　</v>
      </c>
      <c r="R334" t="str">
        <f t="shared" si="38"/>
        <v>バタフライ</v>
      </c>
      <c r="S334" t="str">
        <f>Sheet9!B335</f>
        <v xml:space="preserve"> 100m</v>
      </c>
      <c r="T334" t="s">
        <v>183</v>
      </c>
      <c r="U334" t="s">
        <v>184</v>
      </c>
      <c r="V334" t="str">
        <f t="shared" si="39"/>
        <v>女子バタフライ 100m予選無差別</v>
      </c>
      <c r="Y334">
        <f t="shared" si="40"/>
        <v>196</v>
      </c>
      <c r="Z334" t="str">
        <f t="shared" si="41"/>
        <v/>
      </c>
      <c r="AA334" t="str">
        <f t="shared" si="42"/>
        <v>女子バタフライ 100m予選無差別</v>
      </c>
    </row>
    <row r="335" spans="14:27" x14ac:dyDescent="0.15">
      <c r="N335">
        <f>Sheet9!D336</f>
        <v>197</v>
      </c>
      <c r="O335">
        <f>Sheet9!E336</f>
        <v>2</v>
      </c>
      <c r="P335" t="str">
        <f>IFERROR(VLOOKUP(O335,Sheet6!A:B,2,0),"")</f>
        <v>女子</v>
      </c>
      <c r="Q335" t="str">
        <f>Sheet9!A336</f>
        <v>自由形　　　　</v>
      </c>
      <c r="R335" t="str">
        <f t="shared" si="38"/>
        <v>自由形</v>
      </c>
      <c r="S335" t="str">
        <f>Sheet9!B336</f>
        <v xml:space="preserve">  50m</v>
      </c>
      <c r="T335" t="s">
        <v>183</v>
      </c>
      <c r="U335" t="s">
        <v>184</v>
      </c>
      <c r="V335" t="str">
        <f t="shared" si="39"/>
        <v>女子自由形  50m予選無差別</v>
      </c>
      <c r="Y335">
        <f t="shared" si="40"/>
        <v>197</v>
      </c>
      <c r="Z335" t="str">
        <f t="shared" si="41"/>
        <v/>
      </c>
      <c r="AA335" t="str">
        <f t="shared" si="42"/>
        <v>女子自由形  50m予選無差別</v>
      </c>
    </row>
    <row r="336" spans="14:27" x14ac:dyDescent="0.15">
      <c r="N336">
        <f>Sheet9!D337</f>
        <v>197</v>
      </c>
      <c r="O336">
        <f>Sheet9!E337</f>
        <v>2</v>
      </c>
      <c r="P336" t="str">
        <f>IFERROR(VLOOKUP(O336,Sheet6!A:B,2,0),"")</f>
        <v>女子</v>
      </c>
      <c r="Q336" t="str">
        <f>Sheet9!A337</f>
        <v>自由形　　　　</v>
      </c>
      <c r="R336" t="str">
        <f t="shared" si="38"/>
        <v>自由形</v>
      </c>
      <c r="S336" t="str">
        <f>Sheet9!B337</f>
        <v xml:space="preserve"> 100m</v>
      </c>
      <c r="T336" t="s">
        <v>183</v>
      </c>
      <c r="U336" t="s">
        <v>184</v>
      </c>
      <c r="V336" t="str">
        <f t="shared" si="39"/>
        <v>女子自由形 100m予選無差別</v>
      </c>
      <c r="Y336">
        <f t="shared" si="40"/>
        <v>197</v>
      </c>
      <c r="Z336" t="str">
        <f t="shared" si="41"/>
        <v/>
      </c>
      <c r="AA336" t="str">
        <f t="shared" si="42"/>
        <v>女子自由形 100m予選無差別</v>
      </c>
    </row>
    <row r="337" spans="14:27" x14ac:dyDescent="0.15">
      <c r="N337">
        <f>Sheet9!D338</f>
        <v>198</v>
      </c>
      <c r="O337">
        <f>Sheet9!E338</f>
        <v>2</v>
      </c>
      <c r="P337" t="str">
        <f>IFERROR(VLOOKUP(O337,Sheet6!A:B,2,0),"")</f>
        <v>女子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 50m</v>
      </c>
      <c r="T337" t="s">
        <v>183</v>
      </c>
      <c r="U337" t="s">
        <v>184</v>
      </c>
      <c r="V337" t="str">
        <f t="shared" si="39"/>
        <v>女子自由形  50m予選無差別</v>
      </c>
      <c r="Y337">
        <f t="shared" si="40"/>
        <v>198</v>
      </c>
      <c r="Z337" t="str">
        <f t="shared" si="41"/>
        <v/>
      </c>
      <c r="AA337" t="str">
        <f t="shared" si="42"/>
        <v>女子自由形  50m予選無差別</v>
      </c>
    </row>
    <row r="338" spans="14:27" x14ac:dyDescent="0.15">
      <c r="N338">
        <f>Sheet9!D339</f>
        <v>198</v>
      </c>
      <c r="O338">
        <f>Sheet9!E339</f>
        <v>2</v>
      </c>
      <c r="P338" t="str">
        <f>IFERROR(VLOOKUP(O338,Sheet6!A:B,2,0),"")</f>
        <v>女子</v>
      </c>
      <c r="Q338" t="str">
        <f>Sheet9!A339</f>
        <v>バタフライ　　</v>
      </c>
      <c r="R338" t="str">
        <f t="shared" si="38"/>
        <v>バタフライ</v>
      </c>
      <c r="S338" t="str">
        <f>Sheet9!B339</f>
        <v xml:space="preserve">  50m</v>
      </c>
      <c r="T338" t="s">
        <v>183</v>
      </c>
      <c r="U338" t="s">
        <v>184</v>
      </c>
      <c r="V338" t="str">
        <f t="shared" si="39"/>
        <v>女子バタフライ  50m予選無差別</v>
      </c>
      <c r="Y338">
        <f t="shared" si="40"/>
        <v>198</v>
      </c>
      <c r="Z338" t="str">
        <f t="shared" si="41"/>
        <v/>
      </c>
      <c r="AA338" t="str">
        <f t="shared" si="42"/>
        <v>女子バタフライ  50m予選無差別</v>
      </c>
    </row>
    <row r="339" spans="14:27" x14ac:dyDescent="0.15">
      <c r="N339">
        <f>Sheet9!D340</f>
        <v>199</v>
      </c>
      <c r="O339">
        <f>Sheet9!E340</f>
        <v>2</v>
      </c>
      <c r="P339" t="str">
        <f>IFERROR(VLOOKUP(O339,Sheet6!A:B,2,0),"")</f>
        <v>女子</v>
      </c>
      <c r="Q339" t="str">
        <f>Sheet9!A340</f>
        <v>自由形　　　　</v>
      </c>
      <c r="R339" t="str">
        <f t="shared" si="38"/>
        <v>自由形</v>
      </c>
      <c r="S339" t="str">
        <f>Sheet9!B340</f>
        <v xml:space="preserve">  50m</v>
      </c>
      <c r="T339" t="s">
        <v>183</v>
      </c>
      <c r="U339" t="s">
        <v>184</v>
      </c>
      <c r="V339" t="str">
        <f t="shared" si="39"/>
        <v>女子自由形  50m予選無差別</v>
      </c>
      <c r="Y339">
        <f t="shared" si="40"/>
        <v>199</v>
      </c>
      <c r="Z339" t="str">
        <f t="shared" si="41"/>
        <v/>
      </c>
      <c r="AA339" t="str">
        <f t="shared" si="42"/>
        <v>女子自由形  50m予選無差別</v>
      </c>
    </row>
    <row r="340" spans="14:27" x14ac:dyDescent="0.15">
      <c r="N340">
        <f>Sheet9!D341</f>
        <v>199</v>
      </c>
      <c r="O340">
        <f>Sheet9!E341</f>
        <v>2</v>
      </c>
      <c r="P340" t="str">
        <f>IFERROR(VLOOKUP(O340,Sheet6!A:B,2,0),"")</f>
        <v>女子</v>
      </c>
      <c r="Q340" t="str">
        <f>Sheet9!A341</f>
        <v>背泳ぎ　　　　</v>
      </c>
      <c r="R340" t="str">
        <f t="shared" si="38"/>
        <v>背泳ぎ</v>
      </c>
      <c r="S340" t="str">
        <f>Sheet9!B341</f>
        <v xml:space="preserve"> 100m</v>
      </c>
      <c r="T340" t="s">
        <v>183</v>
      </c>
      <c r="U340" t="s">
        <v>184</v>
      </c>
      <c r="V340" t="str">
        <f t="shared" si="39"/>
        <v>女子背泳ぎ 100m予選無差別</v>
      </c>
      <c r="Y340">
        <f t="shared" si="40"/>
        <v>199</v>
      </c>
      <c r="Z340" t="str">
        <f t="shared" si="41"/>
        <v/>
      </c>
      <c r="AA340" t="str">
        <f t="shared" si="42"/>
        <v>女子背泳ぎ 100m予選無差別</v>
      </c>
    </row>
    <row r="341" spans="14:27" x14ac:dyDescent="0.15">
      <c r="N341">
        <f>Sheet9!D342</f>
        <v>199</v>
      </c>
      <c r="O341">
        <f>Sheet9!E342</f>
        <v>2</v>
      </c>
      <c r="P341" t="str">
        <f>IFERROR(VLOOKUP(O341,Sheet6!A:B,2,0),"")</f>
        <v>女子</v>
      </c>
      <c r="Q341" t="str">
        <f>Sheet9!A342</f>
        <v>背泳ぎ　　　　</v>
      </c>
      <c r="R341" t="str">
        <f t="shared" si="38"/>
        <v>背泳ぎ</v>
      </c>
      <c r="S341" t="str">
        <f>Sheet9!B342</f>
        <v xml:space="preserve"> 200m</v>
      </c>
      <c r="T341" t="s">
        <v>183</v>
      </c>
      <c r="U341" t="s">
        <v>184</v>
      </c>
      <c r="V341" t="str">
        <f t="shared" si="39"/>
        <v>女子背泳ぎ 200m予選無差別</v>
      </c>
      <c r="Y341">
        <f t="shared" si="40"/>
        <v>199</v>
      </c>
      <c r="Z341" t="str">
        <f t="shared" si="41"/>
        <v/>
      </c>
      <c r="AA341" t="str">
        <f t="shared" si="42"/>
        <v>女子背泳ぎ 200m予選無差別</v>
      </c>
    </row>
    <row r="342" spans="14:27" x14ac:dyDescent="0.15">
      <c r="N342">
        <f>Sheet9!D343</f>
        <v>200</v>
      </c>
      <c r="O342">
        <f>Sheet9!E343</f>
        <v>2</v>
      </c>
      <c r="P342" t="str">
        <f>IFERROR(VLOOKUP(O342,Sheet6!A:B,2,0),"")</f>
        <v>女子</v>
      </c>
      <c r="Q342" t="str">
        <f>Sheet9!A343</f>
        <v>自由形　　　　</v>
      </c>
      <c r="R342" t="str">
        <f t="shared" si="38"/>
        <v>自由形</v>
      </c>
      <c r="S342" t="str">
        <f>Sheet9!B343</f>
        <v xml:space="preserve">  50m</v>
      </c>
      <c r="T342" t="s">
        <v>183</v>
      </c>
      <c r="U342" t="s">
        <v>184</v>
      </c>
      <c r="V342" t="str">
        <f t="shared" si="39"/>
        <v>女子自由形  50m予選無差別</v>
      </c>
      <c r="Y342">
        <f t="shared" si="40"/>
        <v>200</v>
      </c>
      <c r="Z342" t="str">
        <f t="shared" si="41"/>
        <v/>
      </c>
      <c r="AA342" t="str">
        <f t="shared" si="42"/>
        <v>女子自由形  50m予選無差別</v>
      </c>
    </row>
    <row r="343" spans="14:27" x14ac:dyDescent="0.15">
      <c r="N343">
        <f>Sheet9!D344</f>
        <v>200</v>
      </c>
      <c r="O343">
        <f>Sheet9!E344</f>
        <v>2</v>
      </c>
      <c r="P343" t="str">
        <f>IFERROR(VLOOKUP(O343,Sheet6!A:B,2,0),"")</f>
        <v>女子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100m</v>
      </c>
      <c r="T343" t="s">
        <v>183</v>
      </c>
      <c r="U343" t="s">
        <v>184</v>
      </c>
      <c r="V343" t="str">
        <f t="shared" si="39"/>
        <v>女子自由形 100m予選無差別</v>
      </c>
      <c r="Y343">
        <f t="shared" si="40"/>
        <v>200</v>
      </c>
      <c r="Z343" t="str">
        <f t="shared" si="41"/>
        <v/>
      </c>
      <c r="AA343" t="str">
        <f t="shared" si="42"/>
        <v>女子自由形 100m予選無差別</v>
      </c>
    </row>
    <row r="344" spans="14:27" x14ac:dyDescent="0.15">
      <c r="N344">
        <f>Sheet9!D345</f>
        <v>200</v>
      </c>
      <c r="O344">
        <f>Sheet9!E345</f>
        <v>2</v>
      </c>
      <c r="P344" t="str">
        <f>IFERROR(VLOOKUP(O344,Sheet6!A:B,2,0),"")</f>
        <v>女子</v>
      </c>
      <c r="Q344" t="str">
        <f>Sheet9!A345</f>
        <v>平泳ぎ　　　　</v>
      </c>
      <c r="R344" t="str">
        <f t="shared" si="38"/>
        <v>平泳ぎ</v>
      </c>
      <c r="S344" t="str">
        <f>Sheet9!B345</f>
        <v xml:space="preserve">  50m</v>
      </c>
      <c r="T344" t="s">
        <v>183</v>
      </c>
      <c r="U344" t="s">
        <v>184</v>
      </c>
      <c r="V344" t="str">
        <f t="shared" si="39"/>
        <v>女子平泳ぎ  50m予選無差別</v>
      </c>
      <c r="Y344">
        <f t="shared" si="40"/>
        <v>200</v>
      </c>
      <c r="Z344" t="str">
        <f t="shared" si="41"/>
        <v/>
      </c>
      <c r="AA344" t="str">
        <f t="shared" si="42"/>
        <v>女子平泳ぎ  50m予選無差別</v>
      </c>
    </row>
    <row r="345" spans="14:27" x14ac:dyDescent="0.15">
      <c r="N345">
        <f>Sheet9!D346</f>
        <v>201</v>
      </c>
      <c r="O345">
        <f>Sheet9!E346</f>
        <v>1</v>
      </c>
      <c r="P345" t="str">
        <f>IFERROR(VLOOKUP(O345,Sheet6!A:B,2,0),"")</f>
        <v>男子</v>
      </c>
      <c r="Q345" t="str">
        <f>Sheet9!A346</f>
        <v>自由形　　　　</v>
      </c>
      <c r="R345" t="str">
        <f t="shared" si="38"/>
        <v>自由形</v>
      </c>
      <c r="S345" t="str">
        <f>Sheet9!B346</f>
        <v xml:space="preserve">  50m</v>
      </c>
      <c r="T345" t="s">
        <v>183</v>
      </c>
      <c r="U345" t="s">
        <v>184</v>
      </c>
      <c r="V345" t="str">
        <f t="shared" si="39"/>
        <v>男子自由形  50m予選無差別</v>
      </c>
      <c r="Y345">
        <f t="shared" si="40"/>
        <v>201</v>
      </c>
      <c r="Z345" t="str">
        <f t="shared" si="41"/>
        <v/>
      </c>
      <c r="AA345" t="str">
        <f t="shared" si="42"/>
        <v>男子自由形  50m予選無差別</v>
      </c>
    </row>
    <row r="346" spans="14:27" x14ac:dyDescent="0.15">
      <c r="N346">
        <f>Sheet9!D347</f>
        <v>201</v>
      </c>
      <c r="O346">
        <f>Sheet9!E347</f>
        <v>1</v>
      </c>
      <c r="P346" t="str">
        <f>IFERROR(VLOOKUP(O346,Sheet6!A:B,2,0),"")</f>
        <v>男子</v>
      </c>
      <c r="Q346" t="str">
        <f>Sheet9!A347</f>
        <v>バタフライ　　</v>
      </c>
      <c r="R346" t="str">
        <f t="shared" si="38"/>
        <v>バタフライ</v>
      </c>
      <c r="S346" t="str">
        <f>Sheet9!B347</f>
        <v xml:space="preserve"> 100m</v>
      </c>
      <c r="T346" t="s">
        <v>183</v>
      </c>
      <c r="U346" t="s">
        <v>184</v>
      </c>
      <c r="V346" t="str">
        <f t="shared" si="39"/>
        <v>男子バタフライ 100m予選無差別</v>
      </c>
      <c r="Y346">
        <f t="shared" si="40"/>
        <v>201</v>
      </c>
      <c r="Z346" t="str">
        <f t="shared" si="41"/>
        <v/>
      </c>
      <c r="AA346" t="str">
        <f t="shared" si="42"/>
        <v>男子バタフライ 100m予選無差別</v>
      </c>
    </row>
    <row r="347" spans="14:27" x14ac:dyDescent="0.15">
      <c r="N347">
        <f>Sheet9!D348</f>
        <v>202</v>
      </c>
      <c r="O347">
        <f>Sheet9!E348</f>
        <v>1</v>
      </c>
      <c r="P347" t="str">
        <f>IFERROR(VLOOKUP(O347,Sheet6!A:B,2,0),"")</f>
        <v>男子</v>
      </c>
      <c r="Q347" t="str">
        <f>Sheet9!A348</f>
        <v>バタフライ　　</v>
      </c>
      <c r="R347" t="str">
        <f t="shared" si="38"/>
        <v>バタフライ</v>
      </c>
      <c r="S347" t="str">
        <f>Sheet9!B348</f>
        <v xml:space="preserve">  50m</v>
      </c>
      <c r="T347" t="s">
        <v>183</v>
      </c>
      <c r="U347" t="s">
        <v>184</v>
      </c>
      <c r="V347" t="str">
        <f t="shared" si="39"/>
        <v>男子バタフライ  50m予選無差別</v>
      </c>
      <c r="Y347">
        <f t="shared" si="40"/>
        <v>202</v>
      </c>
      <c r="Z347" t="str">
        <f t="shared" si="41"/>
        <v/>
      </c>
      <c r="AA347" t="str">
        <f t="shared" si="42"/>
        <v>男子バタフライ  50m予選無差別</v>
      </c>
    </row>
    <row r="348" spans="14:27" x14ac:dyDescent="0.15">
      <c r="N348">
        <f>Sheet9!D349</f>
        <v>202</v>
      </c>
      <c r="O348">
        <f>Sheet9!E349</f>
        <v>1</v>
      </c>
      <c r="P348" t="str">
        <f>IFERROR(VLOOKUP(O348,Sheet6!A:B,2,0),"")</f>
        <v>男子</v>
      </c>
      <c r="Q348" t="str">
        <f>Sheet9!A349</f>
        <v>バタフライ　　</v>
      </c>
      <c r="R348" t="str">
        <f t="shared" si="38"/>
        <v>バタフライ</v>
      </c>
      <c r="S348" t="str">
        <f>Sheet9!B349</f>
        <v xml:space="preserve"> 100m</v>
      </c>
      <c r="T348" t="s">
        <v>183</v>
      </c>
      <c r="U348" t="s">
        <v>184</v>
      </c>
      <c r="V348" t="str">
        <f t="shared" si="39"/>
        <v>男子バタフライ 100m予選無差別</v>
      </c>
      <c r="Y348">
        <f t="shared" si="40"/>
        <v>202</v>
      </c>
      <c r="Z348" t="str">
        <f t="shared" si="41"/>
        <v/>
      </c>
      <c r="AA348" t="str">
        <f t="shared" si="42"/>
        <v>男子バタフライ 100m予選無差別</v>
      </c>
    </row>
    <row r="349" spans="14:27" x14ac:dyDescent="0.15">
      <c r="N349">
        <f>Sheet9!D350</f>
        <v>203</v>
      </c>
      <c r="O349">
        <f>Sheet9!E350</f>
        <v>1</v>
      </c>
      <c r="P349" t="str">
        <f>IFERROR(VLOOKUP(O349,Sheet6!A:B,2,0),"")</f>
        <v>男子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183</v>
      </c>
      <c r="U349" t="s">
        <v>184</v>
      </c>
      <c r="V349" t="str">
        <f t="shared" si="39"/>
        <v>男子自由形  50m予選無差別</v>
      </c>
      <c r="Y349">
        <f t="shared" si="40"/>
        <v>203</v>
      </c>
      <c r="Z349" t="str">
        <f t="shared" si="41"/>
        <v/>
      </c>
      <c r="AA349" t="str">
        <f t="shared" si="42"/>
        <v>男子自由形  50m予選無差別</v>
      </c>
    </row>
    <row r="350" spans="14:27" x14ac:dyDescent="0.15">
      <c r="N350">
        <f>Sheet9!D351</f>
        <v>203</v>
      </c>
      <c r="O350">
        <f>Sheet9!E351</f>
        <v>1</v>
      </c>
      <c r="P350" t="str">
        <f>IFERROR(VLOOKUP(O350,Sheet6!A:B,2,0),"")</f>
        <v>男子</v>
      </c>
      <c r="Q350" t="str">
        <f>Sheet9!A351</f>
        <v>平泳ぎ　　　　</v>
      </c>
      <c r="R350" t="str">
        <f t="shared" si="38"/>
        <v>平泳ぎ</v>
      </c>
      <c r="S350" t="str">
        <f>Sheet9!B351</f>
        <v xml:space="preserve">  50m</v>
      </c>
      <c r="T350" t="s">
        <v>183</v>
      </c>
      <c r="U350" t="s">
        <v>184</v>
      </c>
      <c r="V350" t="str">
        <f t="shared" si="39"/>
        <v>男子平泳ぎ  50m予選無差別</v>
      </c>
      <c r="Y350">
        <f t="shared" si="40"/>
        <v>203</v>
      </c>
      <c r="Z350" t="str">
        <f t="shared" si="41"/>
        <v/>
      </c>
      <c r="AA350" t="str">
        <f t="shared" si="42"/>
        <v>男子平泳ぎ  50m予選無差別</v>
      </c>
    </row>
    <row r="351" spans="14:27" x14ac:dyDescent="0.15">
      <c r="N351">
        <f>Sheet9!D352</f>
        <v>204</v>
      </c>
      <c r="O351">
        <f>Sheet9!E352</f>
        <v>2</v>
      </c>
      <c r="P351" t="str">
        <f>IFERROR(VLOOKUP(O351,Sheet6!A:B,2,0),"")</f>
        <v>女子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 50m</v>
      </c>
      <c r="T351" t="s">
        <v>183</v>
      </c>
      <c r="U351" t="s">
        <v>184</v>
      </c>
      <c r="V351" t="str">
        <f t="shared" si="39"/>
        <v>女子自由形  50m予選無差別</v>
      </c>
      <c r="Y351">
        <f t="shared" si="40"/>
        <v>204</v>
      </c>
      <c r="Z351" t="str">
        <f t="shared" si="41"/>
        <v/>
      </c>
      <c r="AA351" t="str">
        <f t="shared" si="42"/>
        <v>女子自由形  50m予選無差別</v>
      </c>
    </row>
    <row r="352" spans="14:27" x14ac:dyDescent="0.15">
      <c r="N352">
        <f>Sheet9!D353</f>
        <v>204</v>
      </c>
      <c r="O352">
        <f>Sheet9!E353</f>
        <v>2</v>
      </c>
      <c r="P352" t="str">
        <f>IFERROR(VLOOKUP(O352,Sheet6!A:B,2,0),"")</f>
        <v>女子</v>
      </c>
      <c r="Q352" t="str">
        <f>Sheet9!A353</f>
        <v>バタフライ　　</v>
      </c>
      <c r="R352" t="str">
        <f t="shared" si="38"/>
        <v>バタフライ</v>
      </c>
      <c r="S352" t="str">
        <f>Sheet9!B353</f>
        <v xml:space="preserve"> 100m</v>
      </c>
      <c r="T352" t="s">
        <v>183</v>
      </c>
      <c r="U352" t="s">
        <v>184</v>
      </c>
      <c r="V352" t="str">
        <f t="shared" si="39"/>
        <v>女子バタフライ 100m予選無差別</v>
      </c>
      <c r="Y352">
        <f t="shared" si="40"/>
        <v>204</v>
      </c>
      <c r="Z352" t="str">
        <f t="shared" si="41"/>
        <v/>
      </c>
      <c r="AA352" t="str">
        <f t="shared" si="42"/>
        <v>女子バタフライ 100m予選無差別</v>
      </c>
    </row>
    <row r="353" spans="14:27" x14ac:dyDescent="0.15">
      <c r="N353">
        <f>Sheet9!D354</f>
        <v>205</v>
      </c>
      <c r="O353">
        <f>Sheet9!E354</f>
        <v>2</v>
      </c>
      <c r="P353" t="str">
        <f>IFERROR(VLOOKUP(O353,Sheet6!A:B,2,0),"")</f>
        <v>女子</v>
      </c>
      <c r="Q353" t="str">
        <f>Sheet9!A354</f>
        <v>自由形　　　　</v>
      </c>
      <c r="R353" t="str">
        <f t="shared" si="38"/>
        <v>自由形</v>
      </c>
      <c r="S353" t="str">
        <f>Sheet9!B354</f>
        <v xml:space="preserve">  50m</v>
      </c>
      <c r="T353" t="s">
        <v>183</v>
      </c>
      <c r="U353" t="s">
        <v>184</v>
      </c>
      <c r="V353" t="str">
        <f t="shared" si="39"/>
        <v>女子自由形  50m予選無差別</v>
      </c>
      <c r="Y353">
        <f t="shared" si="40"/>
        <v>205</v>
      </c>
      <c r="Z353" t="str">
        <f t="shared" si="41"/>
        <v/>
      </c>
      <c r="AA353" t="str">
        <f t="shared" si="42"/>
        <v>女子自由形  50m予選無差別</v>
      </c>
    </row>
    <row r="354" spans="14:27" x14ac:dyDescent="0.15">
      <c r="N354">
        <f>Sheet9!D355</f>
        <v>205</v>
      </c>
      <c r="O354">
        <f>Sheet9!E355</f>
        <v>2</v>
      </c>
      <c r="P354" t="str">
        <f>IFERROR(VLOOKUP(O354,Sheet6!A:B,2,0),"")</f>
        <v>女子</v>
      </c>
      <c r="Q354" t="str">
        <f>Sheet9!A355</f>
        <v>背泳ぎ　　　　</v>
      </c>
      <c r="R354" t="str">
        <f t="shared" si="38"/>
        <v>背泳ぎ</v>
      </c>
      <c r="S354" t="str">
        <f>Sheet9!B355</f>
        <v xml:space="preserve"> 100m</v>
      </c>
      <c r="T354" t="s">
        <v>183</v>
      </c>
      <c r="U354" t="s">
        <v>184</v>
      </c>
      <c r="V354" t="str">
        <f t="shared" si="39"/>
        <v>女子背泳ぎ 100m予選無差別</v>
      </c>
      <c r="Y354">
        <f t="shared" si="40"/>
        <v>205</v>
      </c>
      <c r="Z354" t="str">
        <f t="shared" si="41"/>
        <v/>
      </c>
      <c r="AA354" t="str">
        <f t="shared" si="42"/>
        <v>女子背泳ぎ 100m予選無差別</v>
      </c>
    </row>
    <row r="355" spans="14:27" x14ac:dyDescent="0.15">
      <c r="N355">
        <f>Sheet9!D356</f>
        <v>206</v>
      </c>
      <c r="O355">
        <f>Sheet9!E356</f>
        <v>2</v>
      </c>
      <c r="P355" t="str">
        <f>IFERROR(VLOOKUP(O355,Sheet6!A:B,2,0),"")</f>
        <v>女子</v>
      </c>
      <c r="Q355" t="str">
        <f>Sheet9!A356</f>
        <v>自由形　　　　</v>
      </c>
      <c r="R355" t="str">
        <f t="shared" si="38"/>
        <v>自由形</v>
      </c>
      <c r="S355" t="str">
        <f>Sheet9!B356</f>
        <v xml:space="preserve">  50m</v>
      </c>
      <c r="T355" t="s">
        <v>183</v>
      </c>
      <c r="U355" t="s">
        <v>184</v>
      </c>
      <c r="V355" t="str">
        <f t="shared" si="39"/>
        <v>女子自由形  50m予選無差別</v>
      </c>
      <c r="Y355">
        <f t="shared" si="40"/>
        <v>206</v>
      </c>
      <c r="Z355" t="str">
        <f t="shared" si="41"/>
        <v/>
      </c>
      <c r="AA355" t="str">
        <f t="shared" si="42"/>
        <v>女子自由形  50m予選無差別</v>
      </c>
    </row>
    <row r="356" spans="14:27" x14ac:dyDescent="0.15">
      <c r="N356">
        <f>Sheet9!D357</f>
        <v>206</v>
      </c>
      <c r="O356">
        <f>Sheet9!E357</f>
        <v>2</v>
      </c>
      <c r="P356" t="str">
        <f>IFERROR(VLOOKUP(O356,Sheet6!A:B,2,0),"")</f>
        <v>女子</v>
      </c>
      <c r="Q356" t="str">
        <f>Sheet9!A357</f>
        <v>自由形　　　　</v>
      </c>
      <c r="R356" t="str">
        <f t="shared" si="38"/>
        <v>自由形</v>
      </c>
      <c r="S356" t="str">
        <f>Sheet9!B357</f>
        <v xml:space="preserve"> 100m</v>
      </c>
      <c r="T356" t="s">
        <v>183</v>
      </c>
      <c r="U356" t="s">
        <v>184</v>
      </c>
      <c r="V356" t="str">
        <f t="shared" si="39"/>
        <v>女子自由形 100m予選無差別</v>
      </c>
      <c r="Y356">
        <f t="shared" si="40"/>
        <v>206</v>
      </c>
      <c r="Z356" t="str">
        <f t="shared" si="41"/>
        <v/>
      </c>
      <c r="AA356" t="str">
        <f t="shared" si="42"/>
        <v>女子自由形 100m予選無差別</v>
      </c>
    </row>
    <row r="357" spans="14:27" x14ac:dyDescent="0.15">
      <c r="N357">
        <f>Sheet9!D358</f>
        <v>207</v>
      </c>
      <c r="O357">
        <f>Sheet9!E358</f>
        <v>2</v>
      </c>
      <c r="P357" t="str">
        <f>IFERROR(VLOOKUP(O357,Sheet6!A:B,2,0),"")</f>
        <v>女子</v>
      </c>
      <c r="Q357" t="str">
        <f>Sheet9!A358</f>
        <v>バタフライ　　</v>
      </c>
      <c r="R357" t="str">
        <f t="shared" si="38"/>
        <v>バタフライ</v>
      </c>
      <c r="S357" t="str">
        <f>Sheet9!B358</f>
        <v xml:space="preserve">  50m</v>
      </c>
      <c r="T357" t="s">
        <v>183</v>
      </c>
      <c r="U357" t="s">
        <v>184</v>
      </c>
      <c r="V357" t="str">
        <f t="shared" si="39"/>
        <v>女子バタフライ  50m予選無差別</v>
      </c>
      <c r="Y357">
        <f t="shared" si="40"/>
        <v>207</v>
      </c>
      <c r="Z357" t="str">
        <f t="shared" si="41"/>
        <v/>
      </c>
      <c r="AA357" t="str">
        <f t="shared" si="42"/>
        <v>女子バタフライ  50m予選無差別</v>
      </c>
    </row>
    <row r="358" spans="14:27" x14ac:dyDescent="0.15">
      <c r="N358">
        <f>Sheet9!D359</f>
        <v>207</v>
      </c>
      <c r="O358">
        <f>Sheet9!E359</f>
        <v>2</v>
      </c>
      <c r="P358" t="str">
        <f>IFERROR(VLOOKUP(O358,Sheet6!A:B,2,0),"")</f>
        <v>女子</v>
      </c>
      <c r="Q358" t="str">
        <f>Sheet9!A359</f>
        <v>バタフライ　　</v>
      </c>
      <c r="R358" t="str">
        <f t="shared" si="38"/>
        <v>バタフライ</v>
      </c>
      <c r="S358" t="str">
        <f>Sheet9!B359</f>
        <v xml:space="preserve"> 100m</v>
      </c>
      <c r="T358" t="s">
        <v>183</v>
      </c>
      <c r="U358" t="s">
        <v>184</v>
      </c>
      <c r="V358" t="str">
        <f t="shared" si="39"/>
        <v>女子バタフライ 100m予選無差別</v>
      </c>
      <c r="Y358">
        <f t="shared" si="40"/>
        <v>207</v>
      </c>
      <c r="Z358" t="str">
        <f t="shared" si="41"/>
        <v/>
      </c>
      <c r="AA358" t="str">
        <f t="shared" si="42"/>
        <v>女子バタフライ 100m予選無差別</v>
      </c>
    </row>
    <row r="359" spans="14:27" x14ac:dyDescent="0.15">
      <c r="N359">
        <f>Sheet9!D360</f>
        <v>208</v>
      </c>
      <c r="O359">
        <f>Sheet9!E360</f>
        <v>2</v>
      </c>
      <c r="P359" t="str">
        <f>IFERROR(VLOOKUP(O359,Sheet6!A:B,2,0),"")</f>
        <v>女子</v>
      </c>
      <c r="Q359" t="str">
        <f>Sheet9!A360</f>
        <v>自由形　　　　</v>
      </c>
      <c r="R359" t="str">
        <f t="shared" si="38"/>
        <v>自由形</v>
      </c>
      <c r="S359" t="str">
        <f>Sheet9!B360</f>
        <v xml:space="preserve">  50m</v>
      </c>
      <c r="T359" t="s">
        <v>183</v>
      </c>
      <c r="U359" t="s">
        <v>184</v>
      </c>
      <c r="V359" t="str">
        <f t="shared" si="39"/>
        <v>女子自由形  50m予選無差別</v>
      </c>
      <c r="Y359">
        <f t="shared" si="40"/>
        <v>208</v>
      </c>
      <c r="Z359" t="str">
        <f t="shared" si="41"/>
        <v/>
      </c>
      <c r="AA359" t="str">
        <f t="shared" si="42"/>
        <v>女子自由形  50m予選無差別</v>
      </c>
    </row>
    <row r="360" spans="14:27" x14ac:dyDescent="0.15">
      <c r="N360">
        <f>Sheet9!D361</f>
        <v>208</v>
      </c>
      <c r="O360">
        <f>Sheet9!E361</f>
        <v>2</v>
      </c>
      <c r="P360" t="str">
        <f>IFERROR(VLOOKUP(O360,Sheet6!A:B,2,0),"")</f>
        <v>女子</v>
      </c>
      <c r="Q360" t="str">
        <f>Sheet9!A361</f>
        <v>平泳ぎ　　　　</v>
      </c>
      <c r="R360" t="str">
        <f t="shared" si="38"/>
        <v>平泳ぎ</v>
      </c>
      <c r="S360" t="str">
        <f>Sheet9!B361</f>
        <v xml:space="preserve">  50m</v>
      </c>
      <c r="T360" t="s">
        <v>183</v>
      </c>
      <c r="U360" t="s">
        <v>184</v>
      </c>
      <c r="V360" t="str">
        <f t="shared" si="39"/>
        <v>女子平泳ぎ  50m予選無差別</v>
      </c>
      <c r="Y360">
        <f t="shared" si="40"/>
        <v>208</v>
      </c>
      <c r="Z360" t="str">
        <f t="shared" si="41"/>
        <v/>
      </c>
      <c r="AA360" t="str">
        <f t="shared" si="42"/>
        <v>女子平泳ぎ  50m予選無差別</v>
      </c>
    </row>
    <row r="361" spans="14:27" x14ac:dyDescent="0.15">
      <c r="N361">
        <f>Sheet9!D362</f>
        <v>209</v>
      </c>
      <c r="O361">
        <f>Sheet9!E362</f>
        <v>2</v>
      </c>
      <c r="P361" t="str">
        <f>IFERROR(VLOOKUP(O361,Sheet6!A:B,2,0),"")</f>
        <v>女子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183</v>
      </c>
      <c r="U361" t="s">
        <v>184</v>
      </c>
      <c r="V361" t="str">
        <f t="shared" si="39"/>
        <v>女子自由形  50m予選無差別</v>
      </c>
      <c r="Y361">
        <f t="shared" si="40"/>
        <v>209</v>
      </c>
      <c r="Z361" t="str">
        <f t="shared" si="41"/>
        <v/>
      </c>
      <c r="AA361" t="str">
        <f t="shared" si="42"/>
        <v>女子自由形  50m予選無差別</v>
      </c>
    </row>
    <row r="362" spans="14:27" x14ac:dyDescent="0.15">
      <c r="N362">
        <f>Sheet9!D363</f>
        <v>209</v>
      </c>
      <c r="O362">
        <f>Sheet9!E363</f>
        <v>2</v>
      </c>
      <c r="P362" t="str">
        <f>IFERROR(VLOOKUP(O362,Sheet6!A:B,2,0),"")</f>
        <v>女子</v>
      </c>
      <c r="Q362" t="str">
        <f>Sheet9!A363</f>
        <v>自由形　　　　</v>
      </c>
      <c r="R362" t="str">
        <f t="shared" si="38"/>
        <v>自由形</v>
      </c>
      <c r="S362" t="str">
        <f>Sheet9!B363</f>
        <v xml:space="preserve"> 100m</v>
      </c>
      <c r="T362" t="s">
        <v>183</v>
      </c>
      <c r="U362" t="s">
        <v>184</v>
      </c>
      <c r="V362" t="str">
        <f t="shared" si="39"/>
        <v>女子自由形 100m予選無差別</v>
      </c>
      <c r="Y362">
        <f t="shared" si="40"/>
        <v>209</v>
      </c>
      <c r="Z362" t="str">
        <f t="shared" si="41"/>
        <v/>
      </c>
      <c r="AA362" t="str">
        <f t="shared" si="42"/>
        <v>女子自由形 100m予選無差別</v>
      </c>
    </row>
    <row r="363" spans="14:27" x14ac:dyDescent="0.15">
      <c r="N363">
        <f>Sheet9!D364</f>
        <v>209</v>
      </c>
      <c r="O363">
        <f>Sheet9!E364</f>
        <v>2</v>
      </c>
      <c r="P363" t="str">
        <f>IFERROR(VLOOKUP(O363,Sheet6!A:B,2,0),"")</f>
        <v>女子</v>
      </c>
      <c r="Q363" t="str">
        <f>Sheet9!A364</f>
        <v>バタフライ　　</v>
      </c>
      <c r="R363" t="str">
        <f t="shared" si="38"/>
        <v>バタフライ</v>
      </c>
      <c r="S363" t="str">
        <f>Sheet9!B364</f>
        <v xml:space="preserve">  50m</v>
      </c>
      <c r="T363" t="s">
        <v>183</v>
      </c>
      <c r="U363" t="s">
        <v>184</v>
      </c>
      <c r="V363" t="str">
        <f t="shared" si="39"/>
        <v>女子バタフライ  50m予選無差別</v>
      </c>
      <c r="Y363">
        <f t="shared" si="40"/>
        <v>209</v>
      </c>
      <c r="Z363" t="str">
        <f t="shared" si="41"/>
        <v/>
      </c>
      <c r="AA363" t="str">
        <f t="shared" si="42"/>
        <v>女子バタフライ  50m予選無差別</v>
      </c>
    </row>
    <row r="364" spans="14:27" x14ac:dyDescent="0.15">
      <c r="N364">
        <f>Sheet9!D365</f>
        <v>211</v>
      </c>
      <c r="O364">
        <f>Sheet9!E365</f>
        <v>2</v>
      </c>
      <c r="P364" t="str">
        <f>IFERROR(VLOOKUP(O364,Sheet6!A:B,2,0),"")</f>
        <v>女子</v>
      </c>
      <c r="Q364" t="str">
        <f>Sheet9!A365</f>
        <v>自由形　　　　</v>
      </c>
      <c r="R364" t="str">
        <f t="shared" si="38"/>
        <v>自由形</v>
      </c>
      <c r="S364" t="str">
        <f>Sheet9!B365</f>
        <v xml:space="preserve">  50m</v>
      </c>
      <c r="T364" t="s">
        <v>183</v>
      </c>
      <c r="U364" t="s">
        <v>184</v>
      </c>
      <c r="V364" t="str">
        <f t="shared" si="39"/>
        <v>女子自由形  50m予選無差別</v>
      </c>
      <c r="Y364">
        <f t="shared" si="40"/>
        <v>211</v>
      </c>
      <c r="Z364" t="str">
        <f t="shared" si="41"/>
        <v/>
      </c>
      <c r="AA364" t="str">
        <f t="shared" si="42"/>
        <v>女子自由形  50m予選無差別</v>
      </c>
    </row>
    <row r="365" spans="14:27" x14ac:dyDescent="0.15">
      <c r="N365">
        <f>Sheet9!D366</f>
        <v>211</v>
      </c>
      <c r="O365">
        <f>Sheet9!E366</f>
        <v>2</v>
      </c>
      <c r="P365" t="str">
        <f>IFERROR(VLOOKUP(O365,Sheet6!A:B,2,0),"")</f>
        <v>女子</v>
      </c>
      <c r="Q365" t="str">
        <f>Sheet9!A366</f>
        <v>バタフライ　　</v>
      </c>
      <c r="R365" t="str">
        <f t="shared" si="38"/>
        <v>バタフライ</v>
      </c>
      <c r="S365" t="str">
        <f>Sheet9!B366</f>
        <v xml:space="preserve"> 100m</v>
      </c>
      <c r="T365" t="s">
        <v>183</v>
      </c>
      <c r="U365" t="s">
        <v>184</v>
      </c>
      <c r="V365" t="str">
        <f t="shared" si="39"/>
        <v>女子バタフライ 100m予選無差別</v>
      </c>
      <c r="Y365">
        <f t="shared" si="40"/>
        <v>211</v>
      </c>
      <c r="Z365" t="str">
        <f t="shared" si="41"/>
        <v/>
      </c>
      <c r="AA365" t="str">
        <f t="shared" si="42"/>
        <v>女子バタフライ 100m予選無差別</v>
      </c>
    </row>
    <row r="366" spans="14:27" x14ac:dyDescent="0.15">
      <c r="N366">
        <f>Sheet9!D367</f>
        <v>211</v>
      </c>
      <c r="O366">
        <f>Sheet9!E367</f>
        <v>2</v>
      </c>
      <c r="P366" t="str">
        <f>IFERROR(VLOOKUP(O366,Sheet6!A:B,2,0),"")</f>
        <v>女子</v>
      </c>
      <c r="Q366" t="str">
        <f>Sheet9!A367</f>
        <v>バタフライ　　</v>
      </c>
      <c r="R366" t="str">
        <f t="shared" si="38"/>
        <v>バタフライ</v>
      </c>
      <c r="S366" t="str">
        <f>Sheet9!B367</f>
        <v xml:space="preserve"> 200m</v>
      </c>
      <c r="T366" t="s">
        <v>183</v>
      </c>
      <c r="U366" t="s">
        <v>184</v>
      </c>
      <c r="V366" t="str">
        <f t="shared" si="39"/>
        <v>女子バタフライ 200m予選無差別</v>
      </c>
      <c r="Y366">
        <f t="shared" si="40"/>
        <v>211</v>
      </c>
      <c r="Z366" t="str">
        <f t="shared" si="41"/>
        <v/>
      </c>
      <c r="AA366" t="str">
        <f t="shared" si="42"/>
        <v>女子バタフライ 200m予選無差別</v>
      </c>
    </row>
    <row r="367" spans="14:27" x14ac:dyDescent="0.15">
      <c r="N367">
        <f>Sheet9!D368</f>
        <v>212</v>
      </c>
      <c r="O367">
        <f>Sheet9!E368</f>
        <v>2</v>
      </c>
      <c r="P367" t="str">
        <f>IFERROR(VLOOKUP(O367,Sheet6!A:B,2,0),"")</f>
        <v>女子</v>
      </c>
      <c r="Q367" t="str">
        <f>Sheet9!A368</f>
        <v>平泳ぎ　　　　</v>
      </c>
      <c r="R367" t="str">
        <f t="shared" si="38"/>
        <v>平泳ぎ</v>
      </c>
      <c r="S367" t="str">
        <f>Sheet9!B368</f>
        <v xml:space="preserve">  50m</v>
      </c>
      <c r="T367" t="s">
        <v>183</v>
      </c>
      <c r="U367" t="s">
        <v>184</v>
      </c>
      <c r="V367" t="str">
        <f t="shared" si="39"/>
        <v>女子平泳ぎ  50m予選無差別</v>
      </c>
      <c r="Y367">
        <f t="shared" si="40"/>
        <v>212</v>
      </c>
      <c r="Z367" t="str">
        <f t="shared" si="41"/>
        <v/>
      </c>
      <c r="AA367" t="str">
        <f t="shared" si="42"/>
        <v>女子平泳ぎ  50m予選無差別</v>
      </c>
    </row>
    <row r="368" spans="14:27" x14ac:dyDescent="0.15">
      <c r="N368">
        <f>Sheet9!D369</f>
        <v>212</v>
      </c>
      <c r="O368">
        <f>Sheet9!E369</f>
        <v>2</v>
      </c>
      <c r="P368" t="str">
        <f>IFERROR(VLOOKUP(O368,Sheet6!A:B,2,0),"")</f>
        <v>女子</v>
      </c>
      <c r="Q368" t="str">
        <f>Sheet9!A369</f>
        <v>バタフライ　　</v>
      </c>
      <c r="R368" t="str">
        <f t="shared" si="38"/>
        <v>バタフライ</v>
      </c>
      <c r="S368" t="str">
        <f>Sheet9!B369</f>
        <v xml:space="preserve">  50m</v>
      </c>
      <c r="T368" t="s">
        <v>183</v>
      </c>
      <c r="U368" t="s">
        <v>184</v>
      </c>
      <c r="V368" t="str">
        <f t="shared" si="39"/>
        <v>女子バタフライ  50m予選無差別</v>
      </c>
      <c r="Y368">
        <f t="shared" si="40"/>
        <v>212</v>
      </c>
      <c r="Z368" t="str">
        <f t="shared" si="41"/>
        <v/>
      </c>
      <c r="AA368" t="str">
        <f t="shared" si="42"/>
        <v>女子バタフライ  50m予選無差別</v>
      </c>
    </row>
    <row r="369" spans="14:27" x14ac:dyDescent="0.15">
      <c r="N369">
        <f>Sheet9!D370</f>
        <v>214</v>
      </c>
      <c r="O369">
        <f>Sheet9!E370</f>
        <v>2</v>
      </c>
      <c r="P369" t="str">
        <f>IFERROR(VLOOKUP(O369,Sheet6!A:B,2,0),"")</f>
        <v>女子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 50m</v>
      </c>
      <c r="T369" t="s">
        <v>183</v>
      </c>
      <c r="U369" t="s">
        <v>184</v>
      </c>
      <c r="V369" t="str">
        <f t="shared" si="39"/>
        <v>女子自由形  50m予選無差別</v>
      </c>
      <c r="Y369">
        <f t="shared" si="40"/>
        <v>214</v>
      </c>
      <c r="Z369" t="str">
        <f t="shared" si="41"/>
        <v/>
      </c>
      <c r="AA369" t="str">
        <f t="shared" si="42"/>
        <v>女子自由形  50m予選無差別</v>
      </c>
    </row>
    <row r="370" spans="14:27" x14ac:dyDescent="0.15">
      <c r="N370">
        <f>Sheet9!D371</f>
        <v>214</v>
      </c>
      <c r="O370">
        <f>Sheet9!E371</f>
        <v>2</v>
      </c>
      <c r="P370" t="str">
        <f>IFERROR(VLOOKUP(O370,Sheet6!A:B,2,0),"")</f>
        <v>女子</v>
      </c>
      <c r="Q370" t="str">
        <f>Sheet9!A371</f>
        <v>個人メドレー　</v>
      </c>
      <c r="R370" t="str">
        <f t="shared" si="38"/>
        <v>個人メドレー</v>
      </c>
      <c r="S370" t="str">
        <f>Sheet9!B371</f>
        <v xml:space="preserve"> 200m</v>
      </c>
      <c r="T370" t="s">
        <v>183</v>
      </c>
      <c r="U370" t="s">
        <v>184</v>
      </c>
      <c r="V370" t="str">
        <f t="shared" si="39"/>
        <v>女子個人メドレー 200m予選無差別</v>
      </c>
      <c r="Y370">
        <f t="shared" si="40"/>
        <v>214</v>
      </c>
      <c r="Z370" t="str">
        <f t="shared" si="41"/>
        <v/>
      </c>
      <c r="AA370" t="str">
        <f t="shared" si="42"/>
        <v>女子個人メドレー 200m予選無差別</v>
      </c>
    </row>
    <row r="371" spans="14:27" x14ac:dyDescent="0.15">
      <c r="N371">
        <f>Sheet9!D372</f>
        <v>215</v>
      </c>
      <c r="O371">
        <f>Sheet9!E372</f>
        <v>1</v>
      </c>
      <c r="P371" t="str">
        <f>IFERROR(VLOOKUP(O371,Sheet6!A:B,2,0),"")</f>
        <v>男子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400m</v>
      </c>
      <c r="T371" t="s">
        <v>183</v>
      </c>
      <c r="U371" t="s">
        <v>184</v>
      </c>
      <c r="V371" t="str">
        <f t="shared" si="39"/>
        <v>男子自由形 400m予選無差別</v>
      </c>
      <c r="Y371">
        <f t="shared" si="40"/>
        <v>215</v>
      </c>
      <c r="Z371" t="str">
        <f t="shared" si="41"/>
        <v/>
      </c>
      <c r="AA371" t="str">
        <f t="shared" si="42"/>
        <v>男子自由形 400m予選無差別</v>
      </c>
    </row>
    <row r="372" spans="14:27" x14ac:dyDescent="0.15">
      <c r="N372">
        <f>Sheet9!D373</f>
        <v>215</v>
      </c>
      <c r="O372">
        <f>Sheet9!E373</f>
        <v>1</v>
      </c>
      <c r="P372" t="str">
        <f>IFERROR(VLOOKUP(O372,Sheet6!A:B,2,0),"")</f>
        <v>男子</v>
      </c>
      <c r="Q372" t="str">
        <f>Sheet9!A373</f>
        <v>個人メドレー　</v>
      </c>
      <c r="R372" t="str">
        <f t="shared" si="38"/>
        <v>個人メドレー</v>
      </c>
      <c r="S372" t="str">
        <f>Sheet9!B373</f>
        <v xml:space="preserve"> 400m</v>
      </c>
      <c r="T372" t="s">
        <v>183</v>
      </c>
      <c r="U372" t="s">
        <v>184</v>
      </c>
      <c r="V372" t="str">
        <f t="shared" si="39"/>
        <v>男子個人メドレー 400m予選無差別</v>
      </c>
      <c r="Y372">
        <f t="shared" si="40"/>
        <v>215</v>
      </c>
      <c r="Z372" t="str">
        <f t="shared" si="41"/>
        <v/>
      </c>
      <c r="AA372" t="str">
        <f t="shared" si="42"/>
        <v>男子個人メドレー 400m予選無差別</v>
      </c>
    </row>
    <row r="373" spans="14:27" x14ac:dyDescent="0.15">
      <c r="N373">
        <f>Sheet9!D374</f>
        <v>216</v>
      </c>
      <c r="O373">
        <f>Sheet9!E374</f>
        <v>1</v>
      </c>
      <c r="P373" t="str">
        <f>IFERROR(VLOOKUP(O373,Sheet6!A:B,2,0),"")</f>
        <v>男子</v>
      </c>
      <c r="Q373" t="str">
        <f>Sheet9!A374</f>
        <v>背泳ぎ　　　　</v>
      </c>
      <c r="R373" t="str">
        <f t="shared" si="38"/>
        <v>背泳ぎ</v>
      </c>
      <c r="S373" t="str">
        <f>Sheet9!B374</f>
        <v xml:space="preserve"> 100m</v>
      </c>
      <c r="T373" t="s">
        <v>183</v>
      </c>
      <c r="U373" t="s">
        <v>184</v>
      </c>
      <c r="V373" t="str">
        <f t="shared" si="39"/>
        <v>男子背泳ぎ 100m予選無差別</v>
      </c>
      <c r="Y373">
        <f t="shared" si="40"/>
        <v>216</v>
      </c>
      <c r="Z373" t="str">
        <f t="shared" si="41"/>
        <v/>
      </c>
      <c r="AA373" t="str">
        <f t="shared" si="42"/>
        <v>男子背泳ぎ 100m予選無差別</v>
      </c>
    </row>
    <row r="374" spans="14:27" x14ac:dyDescent="0.15">
      <c r="N374">
        <f>Sheet9!D375</f>
        <v>216</v>
      </c>
      <c r="O374">
        <f>Sheet9!E375</f>
        <v>1</v>
      </c>
      <c r="P374" t="str">
        <f>IFERROR(VLOOKUP(O374,Sheet6!A:B,2,0),"")</f>
        <v>男子</v>
      </c>
      <c r="Q374" t="str">
        <f>Sheet9!A375</f>
        <v>背泳ぎ　　　　</v>
      </c>
      <c r="R374" t="str">
        <f t="shared" si="38"/>
        <v>背泳ぎ</v>
      </c>
      <c r="S374" t="str">
        <f>Sheet9!B375</f>
        <v xml:space="preserve"> 200m</v>
      </c>
      <c r="T374" t="s">
        <v>183</v>
      </c>
      <c r="U374" t="s">
        <v>184</v>
      </c>
      <c r="V374" t="str">
        <f t="shared" si="39"/>
        <v>男子背泳ぎ 200m予選無差別</v>
      </c>
      <c r="Y374">
        <f t="shared" si="40"/>
        <v>216</v>
      </c>
      <c r="Z374" t="str">
        <f t="shared" si="41"/>
        <v/>
      </c>
      <c r="AA374" t="str">
        <f t="shared" si="42"/>
        <v>男子背泳ぎ 200m予選無差別</v>
      </c>
    </row>
    <row r="375" spans="14:27" x14ac:dyDescent="0.15">
      <c r="N375">
        <f>Sheet9!D376</f>
        <v>216</v>
      </c>
      <c r="O375">
        <f>Sheet9!E376</f>
        <v>1</v>
      </c>
      <c r="P375" t="str">
        <f>IFERROR(VLOOKUP(O375,Sheet6!A:B,2,0),"")</f>
        <v>男子</v>
      </c>
      <c r="Q375" t="str">
        <f>Sheet9!A376</f>
        <v>個人メドレー　</v>
      </c>
      <c r="R375" t="str">
        <f t="shared" si="38"/>
        <v>個人メドレー</v>
      </c>
      <c r="S375" t="str">
        <f>Sheet9!B376</f>
        <v xml:space="preserve"> 200m</v>
      </c>
      <c r="T375" t="s">
        <v>183</v>
      </c>
      <c r="U375" t="s">
        <v>184</v>
      </c>
      <c r="V375" t="str">
        <f t="shared" si="39"/>
        <v>男子個人メドレー 200m予選無差別</v>
      </c>
      <c r="Y375">
        <f t="shared" si="40"/>
        <v>216</v>
      </c>
      <c r="Z375" t="str">
        <f t="shared" si="41"/>
        <v/>
      </c>
      <c r="AA375" t="str">
        <f t="shared" si="42"/>
        <v>男子個人メドレー 200m予選無差別</v>
      </c>
    </row>
    <row r="376" spans="14:27" x14ac:dyDescent="0.15">
      <c r="N376">
        <f>Sheet9!D377</f>
        <v>217</v>
      </c>
      <c r="O376">
        <f>Sheet9!E377</f>
        <v>1</v>
      </c>
      <c r="P376" t="str">
        <f>IFERROR(VLOOKUP(O376,Sheet6!A:B,2,0),"")</f>
        <v>男子</v>
      </c>
      <c r="Q376" t="str">
        <f>Sheet9!A377</f>
        <v>自由形　　　　</v>
      </c>
      <c r="R376" t="str">
        <f t="shared" si="38"/>
        <v>自由形</v>
      </c>
      <c r="S376" t="str">
        <f>Sheet9!B377</f>
        <v xml:space="preserve">  50m</v>
      </c>
      <c r="T376" t="s">
        <v>183</v>
      </c>
      <c r="U376" t="s">
        <v>184</v>
      </c>
      <c r="V376" t="str">
        <f t="shared" si="39"/>
        <v>男子自由形  50m予選無差別</v>
      </c>
      <c r="Y376">
        <f t="shared" si="40"/>
        <v>217</v>
      </c>
      <c r="Z376" t="str">
        <f t="shared" si="41"/>
        <v/>
      </c>
      <c r="AA376" t="str">
        <f t="shared" si="42"/>
        <v>男子自由形  50m予選無差別</v>
      </c>
    </row>
    <row r="377" spans="14:27" x14ac:dyDescent="0.15">
      <c r="N377">
        <f>Sheet9!D378</f>
        <v>217</v>
      </c>
      <c r="O377">
        <f>Sheet9!E378</f>
        <v>1</v>
      </c>
      <c r="P377" t="str">
        <f>IFERROR(VLOOKUP(O377,Sheet6!A:B,2,0),"")</f>
        <v>男子</v>
      </c>
      <c r="Q377" t="str">
        <f>Sheet9!A378</f>
        <v>平泳ぎ　　　　</v>
      </c>
      <c r="R377" t="str">
        <f t="shared" si="38"/>
        <v>平泳ぎ</v>
      </c>
      <c r="S377" t="str">
        <f>Sheet9!B378</f>
        <v xml:space="preserve"> 100m</v>
      </c>
      <c r="T377" t="s">
        <v>183</v>
      </c>
      <c r="U377" t="s">
        <v>184</v>
      </c>
      <c r="V377" t="str">
        <f t="shared" si="39"/>
        <v>男子平泳ぎ 100m予選無差別</v>
      </c>
      <c r="Y377">
        <f t="shared" si="40"/>
        <v>217</v>
      </c>
      <c r="Z377" t="str">
        <f t="shared" si="41"/>
        <v/>
      </c>
      <c r="AA377" t="str">
        <f t="shared" si="42"/>
        <v>男子平泳ぎ 100m予選無差別</v>
      </c>
    </row>
    <row r="378" spans="14:27" x14ac:dyDescent="0.15">
      <c r="N378">
        <f>Sheet9!D379</f>
        <v>217</v>
      </c>
      <c r="O378">
        <f>Sheet9!E379</f>
        <v>1</v>
      </c>
      <c r="P378" t="str">
        <f>IFERROR(VLOOKUP(O378,Sheet6!A:B,2,0),"")</f>
        <v>男子</v>
      </c>
      <c r="Q378" t="str">
        <f>Sheet9!A379</f>
        <v>平泳ぎ　　　　</v>
      </c>
      <c r="R378" t="str">
        <f t="shared" si="38"/>
        <v>平泳ぎ</v>
      </c>
      <c r="S378" t="str">
        <f>Sheet9!B379</f>
        <v xml:space="preserve"> 200m</v>
      </c>
      <c r="T378" t="s">
        <v>183</v>
      </c>
      <c r="U378" t="s">
        <v>184</v>
      </c>
      <c r="V378" t="str">
        <f t="shared" si="39"/>
        <v>男子平泳ぎ 200m予選無差別</v>
      </c>
      <c r="Y378">
        <f t="shared" si="40"/>
        <v>217</v>
      </c>
      <c r="Z378" t="str">
        <f t="shared" si="41"/>
        <v/>
      </c>
      <c r="AA378" t="str">
        <f t="shared" si="42"/>
        <v>男子平泳ぎ 200m予選無差別</v>
      </c>
    </row>
    <row r="379" spans="14:27" x14ac:dyDescent="0.15">
      <c r="N379">
        <f>Sheet9!D380</f>
        <v>218</v>
      </c>
      <c r="O379">
        <f>Sheet9!E380</f>
        <v>1</v>
      </c>
      <c r="P379" t="str">
        <f>IFERROR(VLOOKUP(O379,Sheet6!A:B,2,0),"")</f>
        <v>男子</v>
      </c>
      <c r="Q379" t="str">
        <f>Sheet9!A380</f>
        <v>自由形　　　　</v>
      </c>
      <c r="R379" t="str">
        <f t="shared" ref="R379:R442" si="43">IFERROR(VLOOKUP(Q379,AG:AH,2,0),"")</f>
        <v>自由形</v>
      </c>
      <c r="S379" t="str">
        <f>Sheet9!B380</f>
        <v xml:space="preserve">  50m</v>
      </c>
      <c r="T379" t="s">
        <v>183</v>
      </c>
      <c r="U379" t="s">
        <v>184</v>
      </c>
      <c r="V379" t="str">
        <f t="shared" ref="V379:V442" si="44">CONCATENATE(P379,R379,S379,T379,U379)</f>
        <v>男子自由形  50m予選無差別</v>
      </c>
      <c r="Y379">
        <f t="shared" ref="Y379:Y442" si="45">N379</f>
        <v>218</v>
      </c>
      <c r="Z379" t="str">
        <f t="shared" ref="Z379:Z442" si="46">IFERROR(VLOOKUP(V379,I:M,5,0),"")</f>
        <v/>
      </c>
      <c r="AA379" t="str">
        <f t="shared" ref="AA379:AA442" si="47">V379</f>
        <v>男子自由形  50m予選無差別</v>
      </c>
    </row>
    <row r="380" spans="14:27" x14ac:dyDescent="0.15">
      <c r="N380">
        <f>Sheet9!D381</f>
        <v>218</v>
      </c>
      <c r="O380">
        <f>Sheet9!E381</f>
        <v>1</v>
      </c>
      <c r="P380" t="str">
        <f>IFERROR(VLOOKUP(O380,Sheet6!A:B,2,0),"")</f>
        <v>男子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100m</v>
      </c>
      <c r="T380" t="s">
        <v>183</v>
      </c>
      <c r="U380" t="s">
        <v>184</v>
      </c>
      <c r="V380" t="str">
        <f t="shared" si="44"/>
        <v>男子自由形 100m予選無差別</v>
      </c>
      <c r="Y380">
        <f t="shared" si="45"/>
        <v>218</v>
      </c>
      <c r="Z380" t="str">
        <f t="shared" si="46"/>
        <v/>
      </c>
      <c r="AA380" t="str">
        <f t="shared" si="47"/>
        <v>男子自由形 100m予選無差別</v>
      </c>
    </row>
    <row r="381" spans="14:27" x14ac:dyDescent="0.15">
      <c r="N381">
        <f>Sheet9!D382</f>
        <v>218</v>
      </c>
      <c r="O381">
        <f>Sheet9!E382</f>
        <v>1</v>
      </c>
      <c r="P381" t="str">
        <f>IFERROR(VLOOKUP(O381,Sheet6!A:B,2,0),"")</f>
        <v>男子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200m</v>
      </c>
      <c r="T381" t="s">
        <v>183</v>
      </c>
      <c r="U381" t="s">
        <v>184</v>
      </c>
      <c r="V381" t="str">
        <f t="shared" si="44"/>
        <v>男子自由形 200m予選無差別</v>
      </c>
      <c r="Y381">
        <f t="shared" si="45"/>
        <v>218</v>
      </c>
      <c r="Z381" t="str">
        <f t="shared" si="46"/>
        <v/>
      </c>
      <c r="AA381" t="str">
        <f t="shared" si="47"/>
        <v>男子自由形 200m予選無差別</v>
      </c>
    </row>
    <row r="382" spans="14:27" x14ac:dyDescent="0.15">
      <c r="N382">
        <f>Sheet9!D383</f>
        <v>219</v>
      </c>
      <c r="O382">
        <f>Sheet9!E383</f>
        <v>2</v>
      </c>
      <c r="P382" t="str">
        <f>IFERROR(VLOOKUP(O382,Sheet6!A:B,2,0),"")</f>
        <v>女子</v>
      </c>
      <c r="Q382" t="str">
        <f>Sheet9!A383</f>
        <v>自由形　　　　</v>
      </c>
      <c r="R382" t="str">
        <f t="shared" si="43"/>
        <v>自由形</v>
      </c>
      <c r="S382" t="str">
        <f>Sheet9!B383</f>
        <v xml:space="preserve"> 100m</v>
      </c>
      <c r="T382" t="s">
        <v>183</v>
      </c>
      <c r="U382" t="s">
        <v>184</v>
      </c>
      <c r="V382" t="str">
        <f t="shared" si="44"/>
        <v>女子自由形 100m予選無差別</v>
      </c>
      <c r="Y382">
        <f t="shared" si="45"/>
        <v>219</v>
      </c>
      <c r="Z382" t="str">
        <f t="shared" si="46"/>
        <v/>
      </c>
      <c r="AA382" t="str">
        <f t="shared" si="47"/>
        <v>女子自由形 100m予選無差別</v>
      </c>
    </row>
    <row r="383" spans="14:27" x14ac:dyDescent="0.15">
      <c r="N383">
        <f>Sheet9!D384</f>
        <v>219</v>
      </c>
      <c r="O383">
        <f>Sheet9!E384</f>
        <v>2</v>
      </c>
      <c r="P383" t="str">
        <f>IFERROR(VLOOKUP(O383,Sheet6!A:B,2,0),"")</f>
        <v>女子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200m</v>
      </c>
      <c r="T383" t="s">
        <v>183</v>
      </c>
      <c r="U383" t="s">
        <v>184</v>
      </c>
      <c r="V383" t="str">
        <f t="shared" si="44"/>
        <v>女子自由形 200m予選無差別</v>
      </c>
      <c r="Y383">
        <f t="shared" si="45"/>
        <v>219</v>
      </c>
      <c r="Z383" t="str">
        <f t="shared" si="46"/>
        <v/>
      </c>
      <c r="AA383" t="str">
        <f t="shared" si="47"/>
        <v>女子自由形 200m予選無差別</v>
      </c>
    </row>
    <row r="384" spans="14:27" x14ac:dyDescent="0.15">
      <c r="N384">
        <f>Sheet9!D385</f>
        <v>219</v>
      </c>
      <c r="O384">
        <f>Sheet9!E385</f>
        <v>2</v>
      </c>
      <c r="P384" t="str">
        <f>IFERROR(VLOOKUP(O384,Sheet6!A:B,2,0),"")</f>
        <v>女子</v>
      </c>
      <c r="Q384" t="str">
        <f>Sheet9!A385</f>
        <v>バタフライ　　</v>
      </c>
      <c r="R384" t="str">
        <f t="shared" si="43"/>
        <v>バタフライ</v>
      </c>
      <c r="S384" t="str">
        <f>Sheet9!B385</f>
        <v xml:space="preserve"> 100m</v>
      </c>
      <c r="T384" t="s">
        <v>183</v>
      </c>
      <c r="U384" t="s">
        <v>184</v>
      </c>
      <c r="V384" t="str">
        <f t="shared" si="44"/>
        <v>女子バタフライ 100m予選無差別</v>
      </c>
      <c r="Y384">
        <f t="shared" si="45"/>
        <v>219</v>
      </c>
      <c r="Z384" t="str">
        <f t="shared" si="46"/>
        <v/>
      </c>
      <c r="AA384" t="str">
        <f t="shared" si="47"/>
        <v>女子バタフライ 100m予選無差別</v>
      </c>
    </row>
    <row r="385" spans="14:27" x14ac:dyDescent="0.15">
      <c r="N385">
        <f>Sheet9!D386</f>
        <v>25</v>
      </c>
      <c r="O385">
        <f>Sheet9!E386</f>
        <v>2</v>
      </c>
      <c r="P385" t="str">
        <f>IFERROR(VLOOKUP(O385,Sheet6!A:B,2,0),"")</f>
        <v>女子</v>
      </c>
      <c r="Q385" t="str">
        <f>Sheet9!A386</f>
        <v>自由形</v>
      </c>
      <c r="R385" t="str">
        <f t="shared" si="43"/>
        <v/>
      </c>
      <c r="S385" t="str">
        <f>Sheet9!B386</f>
        <v xml:space="preserve">  50m</v>
      </c>
      <c r="T385" t="s">
        <v>183</v>
      </c>
      <c r="U385" t="s">
        <v>184</v>
      </c>
      <c r="V385" t="str">
        <f t="shared" si="44"/>
        <v>女子  50m予選無差別</v>
      </c>
      <c r="Y385">
        <f t="shared" si="45"/>
        <v>25</v>
      </c>
      <c r="Z385" t="str">
        <f t="shared" si="46"/>
        <v/>
      </c>
      <c r="AA385" t="str">
        <f t="shared" si="47"/>
        <v>女子  50m予選無差別</v>
      </c>
    </row>
    <row r="386" spans="14:27" x14ac:dyDescent="0.15">
      <c r="N386">
        <f>Sheet9!D387</f>
        <v>213</v>
      </c>
      <c r="O386">
        <f>Sheet9!E387</f>
        <v>2</v>
      </c>
      <c r="P386" t="str">
        <f>IFERROR(VLOOKUP(O386,Sheet6!A:B,2,0),"")</f>
        <v>女子</v>
      </c>
      <c r="Q386" t="str">
        <f>Sheet9!A387</f>
        <v>背泳ぎ</v>
      </c>
      <c r="R386" t="str">
        <f t="shared" si="43"/>
        <v/>
      </c>
      <c r="S386" t="str">
        <f>Sheet9!B387</f>
        <v xml:space="preserve">  50m</v>
      </c>
      <c r="T386" t="s">
        <v>183</v>
      </c>
      <c r="U386" t="s">
        <v>184</v>
      </c>
      <c r="V386" t="str">
        <f t="shared" si="44"/>
        <v>女子  50m予選無差別</v>
      </c>
      <c r="Y386">
        <f t="shared" si="45"/>
        <v>213</v>
      </c>
      <c r="Z386" t="str">
        <f t="shared" si="46"/>
        <v/>
      </c>
      <c r="AA386" t="str">
        <f t="shared" si="47"/>
        <v>女子  50m予選無差別</v>
      </c>
    </row>
    <row r="387" spans="14:27" x14ac:dyDescent="0.15">
      <c r="N387" t="e">
        <f>Sheet9!#REF!</f>
        <v>#REF!</v>
      </c>
      <c r="O387" t="e">
        <f>Sheet9!#REF!</f>
        <v>#REF!</v>
      </c>
      <c r="P387" t="str">
        <f>IFERROR(VLOOKUP(O387,Sheet6!A:B,2,0),"")</f>
        <v/>
      </c>
      <c r="Q387" t="e">
        <f>Sheet9!#REF!</f>
        <v>#REF!</v>
      </c>
      <c r="R387" t="str">
        <f t="shared" si="43"/>
        <v/>
      </c>
      <c r="S387" t="e">
        <f>Sheet9!#REF!</f>
        <v>#REF!</v>
      </c>
      <c r="T387" t="s">
        <v>183</v>
      </c>
      <c r="U387" t="s">
        <v>184</v>
      </c>
      <c r="V387" t="e">
        <f t="shared" si="44"/>
        <v>#REF!</v>
      </c>
      <c r="Y387" t="e">
        <f t="shared" si="45"/>
        <v>#REF!</v>
      </c>
      <c r="Z387" t="str">
        <f t="shared" si="46"/>
        <v/>
      </c>
      <c r="AA387" t="e">
        <f t="shared" si="47"/>
        <v>#REF!</v>
      </c>
    </row>
    <row r="388" spans="14:27" x14ac:dyDescent="0.15">
      <c r="N388" t="e">
        <f>Sheet9!#REF!</f>
        <v>#REF!</v>
      </c>
      <c r="O388" t="e">
        <f>Sheet9!#REF!</f>
        <v>#REF!</v>
      </c>
      <c r="P388" t="str">
        <f>IFERROR(VLOOKUP(O388,Sheet6!A:B,2,0),"")</f>
        <v/>
      </c>
      <c r="Q388" t="e">
        <f>Sheet9!#REF!</f>
        <v>#REF!</v>
      </c>
      <c r="R388" t="str">
        <f t="shared" si="43"/>
        <v/>
      </c>
      <c r="S388" t="e">
        <f>Sheet9!#REF!</f>
        <v>#REF!</v>
      </c>
      <c r="T388" t="s">
        <v>183</v>
      </c>
      <c r="U388" t="s">
        <v>184</v>
      </c>
      <c r="V388" t="e">
        <f t="shared" si="44"/>
        <v>#REF!</v>
      </c>
      <c r="Y388" t="e">
        <f t="shared" si="45"/>
        <v>#REF!</v>
      </c>
      <c r="Z388" t="str">
        <f t="shared" si="46"/>
        <v/>
      </c>
      <c r="AA388" t="e">
        <f t="shared" si="47"/>
        <v>#REF!</v>
      </c>
    </row>
    <row r="389" spans="14:27" x14ac:dyDescent="0.15">
      <c r="N389" t="e">
        <f>Sheet9!#REF!</f>
        <v>#REF!</v>
      </c>
      <c r="O389" t="e">
        <f>Sheet9!#REF!</f>
        <v>#REF!</v>
      </c>
      <c r="P389" t="str">
        <f>IFERROR(VLOOKUP(O389,Sheet6!A:B,2,0),"")</f>
        <v/>
      </c>
      <c r="Q389" t="e">
        <f>Sheet9!#REF!</f>
        <v>#REF!</v>
      </c>
      <c r="R389" t="str">
        <f t="shared" si="43"/>
        <v/>
      </c>
      <c r="S389" t="e">
        <f>Sheet9!#REF!</f>
        <v>#REF!</v>
      </c>
      <c r="T389" t="s">
        <v>183</v>
      </c>
      <c r="U389" t="s">
        <v>184</v>
      </c>
      <c r="V389" t="e">
        <f t="shared" si="44"/>
        <v>#REF!</v>
      </c>
      <c r="Y389" t="e">
        <f t="shared" si="45"/>
        <v>#REF!</v>
      </c>
      <c r="Z389" t="str">
        <f t="shared" si="46"/>
        <v/>
      </c>
      <c r="AA389" t="e">
        <f t="shared" si="47"/>
        <v>#REF!</v>
      </c>
    </row>
    <row r="390" spans="14:27" x14ac:dyDescent="0.15">
      <c r="N390" t="e">
        <f>Sheet9!#REF!</f>
        <v>#REF!</v>
      </c>
      <c r="O390" t="e">
        <f>Sheet9!#REF!</f>
        <v>#REF!</v>
      </c>
      <c r="P390" t="str">
        <f>IFERROR(VLOOKUP(O390,Sheet6!A:B,2,0),"")</f>
        <v/>
      </c>
      <c r="Q390" t="e">
        <f>Sheet9!#REF!</f>
        <v>#REF!</v>
      </c>
      <c r="R390" t="str">
        <f t="shared" si="43"/>
        <v/>
      </c>
      <c r="S390" t="e">
        <f>Sheet9!#REF!</f>
        <v>#REF!</v>
      </c>
      <c r="T390" t="s">
        <v>183</v>
      </c>
      <c r="U390" t="s">
        <v>184</v>
      </c>
      <c r="V390" t="e">
        <f t="shared" si="44"/>
        <v>#REF!</v>
      </c>
      <c r="Y390" t="e">
        <f t="shared" si="45"/>
        <v>#REF!</v>
      </c>
      <c r="Z390" t="str">
        <f t="shared" si="46"/>
        <v/>
      </c>
      <c r="AA390" t="e">
        <f t="shared" si="47"/>
        <v>#REF!</v>
      </c>
    </row>
    <row r="391" spans="14:27" x14ac:dyDescent="0.15">
      <c r="N391" t="e">
        <f>Sheet9!#REF!</f>
        <v>#REF!</v>
      </c>
      <c r="O391" t="e">
        <f>Sheet9!#REF!</f>
        <v>#REF!</v>
      </c>
      <c r="P391" t="str">
        <f>IFERROR(VLOOKUP(O391,Sheet6!A:B,2,0),"")</f>
        <v/>
      </c>
      <c r="Q391" t="e">
        <f>Sheet9!#REF!</f>
        <v>#REF!</v>
      </c>
      <c r="R391" t="str">
        <f t="shared" si="43"/>
        <v/>
      </c>
      <c r="S391" t="e">
        <f>Sheet9!#REF!</f>
        <v>#REF!</v>
      </c>
      <c r="T391" t="s">
        <v>183</v>
      </c>
      <c r="U391" t="s">
        <v>184</v>
      </c>
      <c r="V391" t="e">
        <f t="shared" si="44"/>
        <v>#REF!</v>
      </c>
      <c r="Y391" t="e">
        <f t="shared" si="45"/>
        <v>#REF!</v>
      </c>
      <c r="Z391" t="str">
        <f t="shared" si="46"/>
        <v/>
      </c>
      <c r="AA391" t="e">
        <f t="shared" si="47"/>
        <v>#REF!</v>
      </c>
    </row>
    <row r="392" spans="14:27" x14ac:dyDescent="0.15">
      <c r="N392" t="e">
        <f>Sheet9!#REF!</f>
        <v>#REF!</v>
      </c>
      <c r="O392" t="e">
        <f>Sheet9!#REF!</f>
        <v>#REF!</v>
      </c>
      <c r="P392" t="str">
        <f>IFERROR(VLOOKUP(O392,Sheet6!A:B,2,0),"")</f>
        <v/>
      </c>
      <c r="Q392" t="e">
        <f>Sheet9!#REF!</f>
        <v>#REF!</v>
      </c>
      <c r="R392" t="str">
        <f t="shared" si="43"/>
        <v/>
      </c>
      <c r="S392" t="e">
        <f>Sheet9!#REF!</f>
        <v>#REF!</v>
      </c>
      <c r="T392" t="s">
        <v>183</v>
      </c>
      <c r="U392" t="s">
        <v>184</v>
      </c>
      <c r="V392" t="e">
        <f t="shared" si="44"/>
        <v>#REF!</v>
      </c>
      <c r="Y392" t="e">
        <f t="shared" si="45"/>
        <v>#REF!</v>
      </c>
      <c r="Z392" t="str">
        <f t="shared" si="46"/>
        <v/>
      </c>
      <c r="AA392" t="e">
        <f t="shared" si="47"/>
        <v>#REF!</v>
      </c>
    </row>
    <row r="393" spans="14:27" x14ac:dyDescent="0.15">
      <c r="N393" t="e">
        <f>Sheet9!#REF!</f>
        <v>#REF!</v>
      </c>
      <c r="O393" t="e">
        <f>Sheet9!#REF!</f>
        <v>#REF!</v>
      </c>
      <c r="P393" t="str">
        <f>IFERROR(VLOOKUP(O393,Sheet6!A:B,2,0),"")</f>
        <v/>
      </c>
      <c r="Q393" t="e">
        <f>Sheet9!#REF!</f>
        <v>#REF!</v>
      </c>
      <c r="R393" t="str">
        <f t="shared" si="43"/>
        <v/>
      </c>
      <c r="S393" t="e">
        <f>Sheet9!#REF!</f>
        <v>#REF!</v>
      </c>
      <c r="T393" t="s">
        <v>183</v>
      </c>
      <c r="U393" t="s">
        <v>184</v>
      </c>
      <c r="V393" t="e">
        <f t="shared" si="44"/>
        <v>#REF!</v>
      </c>
      <c r="Y393" t="e">
        <f t="shared" si="45"/>
        <v>#REF!</v>
      </c>
      <c r="Z393" t="str">
        <f t="shared" si="46"/>
        <v/>
      </c>
      <c r="AA393" t="e">
        <f t="shared" si="47"/>
        <v>#REF!</v>
      </c>
    </row>
    <row r="394" spans="14:27" x14ac:dyDescent="0.15">
      <c r="N394" t="e">
        <f>Sheet9!#REF!</f>
        <v>#REF!</v>
      </c>
      <c r="O394" t="e">
        <f>Sheet9!#REF!</f>
        <v>#REF!</v>
      </c>
      <c r="P394" t="str">
        <f>IFERROR(VLOOKUP(O394,Sheet6!A:B,2,0),"")</f>
        <v/>
      </c>
      <c r="Q394" t="e">
        <f>Sheet9!#REF!</f>
        <v>#REF!</v>
      </c>
      <c r="R394" t="str">
        <f t="shared" si="43"/>
        <v/>
      </c>
      <c r="S394" t="e">
        <f>Sheet9!#REF!</f>
        <v>#REF!</v>
      </c>
      <c r="T394" t="s">
        <v>183</v>
      </c>
      <c r="U394" t="s">
        <v>184</v>
      </c>
      <c r="V394" t="e">
        <f t="shared" si="44"/>
        <v>#REF!</v>
      </c>
      <c r="Y394" t="e">
        <f t="shared" si="45"/>
        <v>#REF!</v>
      </c>
      <c r="Z394" t="str">
        <f t="shared" si="46"/>
        <v/>
      </c>
      <c r="AA394" t="e">
        <f t="shared" si="47"/>
        <v>#REF!</v>
      </c>
    </row>
    <row r="395" spans="14:27" x14ac:dyDescent="0.15">
      <c r="N395" t="e">
        <f>Sheet9!#REF!</f>
        <v>#REF!</v>
      </c>
      <c r="O395" t="e">
        <f>Sheet9!#REF!</f>
        <v>#REF!</v>
      </c>
      <c r="P395" t="str">
        <f>IFERROR(VLOOKUP(O395,Sheet6!A:B,2,0),"")</f>
        <v/>
      </c>
      <c r="Q395" t="e">
        <f>Sheet9!#REF!</f>
        <v>#REF!</v>
      </c>
      <c r="R395" t="str">
        <f t="shared" si="43"/>
        <v/>
      </c>
      <c r="S395" t="e">
        <f>Sheet9!#REF!</f>
        <v>#REF!</v>
      </c>
      <c r="T395" t="s">
        <v>183</v>
      </c>
      <c r="U395" t="s">
        <v>184</v>
      </c>
      <c r="V395" t="e">
        <f t="shared" si="44"/>
        <v>#REF!</v>
      </c>
      <c r="Y395" t="e">
        <f t="shared" si="45"/>
        <v>#REF!</v>
      </c>
      <c r="Z395" t="str">
        <f t="shared" si="46"/>
        <v/>
      </c>
      <c r="AA395" t="e">
        <f t="shared" si="47"/>
        <v>#REF!</v>
      </c>
    </row>
    <row r="396" spans="14:27" x14ac:dyDescent="0.15">
      <c r="N396" t="e">
        <f>Sheet9!#REF!</f>
        <v>#REF!</v>
      </c>
      <c r="O396" t="e">
        <f>Sheet9!#REF!</f>
        <v>#REF!</v>
      </c>
      <c r="P396" t="str">
        <f>IFERROR(VLOOKUP(O396,Sheet6!A:B,2,0),"")</f>
        <v/>
      </c>
      <c r="Q396" t="e">
        <f>Sheet9!#REF!</f>
        <v>#REF!</v>
      </c>
      <c r="R396" t="str">
        <f t="shared" si="43"/>
        <v/>
      </c>
      <c r="S396" t="e">
        <f>Sheet9!#REF!</f>
        <v>#REF!</v>
      </c>
      <c r="T396" t="s">
        <v>183</v>
      </c>
      <c r="U396" t="s">
        <v>184</v>
      </c>
      <c r="V396" t="e">
        <f t="shared" si="44"/>
        <v>#REF!</v>
      </c>
      <c r="Y396" t="e">
        <f t="shared" si="45"/>
        <v>#REF!</v>
      </c>
      <c r="Z396" t="str">
        <f t="shared" si="46"/>
        <v/>
      </c>
      <c r="AA396" t="e">
        <f t="shared" si="47"/>
        <v>#REF!</v>
      </c>
    </row>
    <row r="397" spans="14:27" x14ac:dyDescent="0.15">
      <c r="N397" t="e">
        <f>Sheet9!#REF!</f>
        <v>#REF!</v>
      </c>
      <c r="O397" t="e">
        <f>Sheet9!#REF!</f>
        <v>#REF!</v>
      </c>
      <c r="P397" t="str">
        <f>IFERROR(VLOOKUP(O397,Sheet6!A:B,2,0),"")</f>
        <v/>
      </c>
      <c r="Q397" t="e">
        <f>Sheet9!#REF!</f>
        <v>#REF!</v>
      </c>
      <c r="R397" t="str">
        <f t="shared" si="43"/>
        <v/>
      </c>
      <c r="S397" t="e">
        <f>Sheet9!#REF!</f>
        <v>#REF!</v>
      </c>
      <c r="T397" t="s">
        <v>183</v>
      </c>
      <c r="U397" t="s">
        <v>184</v>
      </c>
      <c r="V397" t="e">
        <f t="shared" si="44"/>
        <v>#REF!</v>
      </c>
      <c r="Y397" t="e">
        <f t="shared" si="45"/>
        <v>#REF!</v>
      </c>
      <c r="Z397" t="str">
        <f t="shared" si="46"/>
        <v/>
      </c>
      <c r="AA397" t="e">
        <f t="shared" si="47"/>
        <v>#REF!</v>
      </c>
    </row>
    <row r="398" spans="14:27" x14ac:dyDescent="0.15">
      <c r="N398" t="e">
        <f>Sheet9!#REF!</f>
        <v>#REF!</v>
      </c>
      <c r="O398" t="e">
        <f>Sheet9!#REF!</f>
        <v>#REF!</v>
      </c>
      <c r="P398" t="str">
        <f>IFERROR(VLOOKUP(O398,Sheet6!A:B,2,0),"")</f>
        <v/>
      </c>
      <c r="Q398" t="e">
        <f>Sheet9!#REF!</f>
        <v>#REF!</v>
      </c>
      <c r="R398" t="str">
        <f t="shared" si="43"/>
        <v/>
      </c>
      <c r="S398" t="e">
        <f>Sheet9!#REF!</f>
        <v>#REF!</v>
      </c>
      <c r="T398" t="s">
        <v>183</v>
      </c>
      <c r="U398" t="s">
        <v>184</v>
      </c>
      <c r="V398" t="e">
        <f t="shared" si="44"/>
        <v>#REF!</v>
      </c>
      <c r="Y398" t="e">
        <f t="shared" si="45"/>
        <v>#REF!</v>
      </c>
      <c r="Z398" t="str">
        <f t="shared" si="46"/>
        <v/>
      </c>
      <c r="AA398" t="e">
        <f t="shared" si="47"/>
        <v>#REF!</v>
      </c>
    </row>
    <row r="399" spans="14:27" x14ac:dyDescent="0.15">
      <c r="N399" t="e">
        <f>Sheet9!#REF!</f>
        <v>#REF!</v>
      </c>
      <c r="O399" t="e">
        <f>Sheet9!#REF!</f>
        <v>#REF!</v>
      </c>
      <c r="P399" t="str">
        <f>IFERROR(VLOOKUP(O399,Sheet6!A:B,2,0),"")</f>
        <v/>
      </c>
      <c r="Q399" t="e">
        <f>Sheet9!#REF!</f>
        <v>#REF!</v>
      </c>
      <c r="R399" t="str">
        <f t="shared" si="43"/>
        <v/>
      </c>
      <c r="S399" t="e">
        <f>Sheet9!#REF!</f>
        <v>#REF!</v>
      </c>
      <c r="T399" t="s">
        <v>183</v>
      </c>
      <c r="U399" t="s">
        <v>184</v>
      </c>
      <c r="V399" t="e">
        <f t="shared" si="44"/>
        <v>#REF!</v>
      </c>
      <c r="Y399" t="e">
        <f t="shared" si="45"/>
        <v>#REF!</v>
      </c>
      <c r="Z399" t="str">
        <f t="shared" si="46"/>
        <v/>
      </c>
      <c r="AA399" t="e">
        <f t="shared" si="47"/>
        <v>#REF!</v>
      </c>
    </row>
    <row r="400" spans="14:27" x14ac:dyDescent="0.15">
      <c r="N400" t="e">
        <f>Sheet9!#REF!</f>
        <v>#REF!</v>
      </c>
      <c r="O400" t="e">
        <f>Sheet9!#REF!</f>
        <v>#REF!</v>
      </c>
      <c r="P400" t="str">
        <f>IFERROR(VLOOKUP(O400,Sheet6!A:B,2,0),"")</f>
        <v/>
      </c>
      <c r="Q400" t="e">
        <f>Sheet9!#REF!</f>
        <v>#REF!</v>
      </c>
      <c r="R400" t="str">
        <f t="shared" si="43"/>
        <v/>
      </c>
      <c r="S400" t="e">
        <f>Sheet9!#REF!</f>
        <v>#REF!</v>
      </c>
      <c r="T400" t="s">
        <v>183</v>
      </c>
      <c r="U400" t="s">
        <v>184</v>
      </c>
      <c r="V400" t="e">
        <f t="shared" si="44"/>
        <v>#REF!</v>
      </c>
      <c r="Y400" t="e">
        <f t="shared" si="45"/>
        <v>#REF!</v>
      </c>
      <c r="Z400" t="str">
        <f t="shared" si="46"/>
        <v/>
      </c>
      <c r="AA400" t="e">
        <f t="shared" si="47"/>
        <v>#REF!</v>
      </c>
    </row>
    <row r="401" spans="14:27" x14ac:dyDescent="0.15">
      <c r="N401" t="e">
        <f>Sheet9!#REF!</f>
        <v>#REF!</v>
      </c>
      <c r="O401" t="e">
        <f>Sheet9!#REF!</f>
        <v>#REF!</v>
      </c>
      <c r="P401" t="str">
        <f>IFERROR(VLOOKUP(O401,Sheet6!A:B,2,0),"")</f>
        <v/>
      </c>
      <c r="Q401" t="e">
        <f>Sheet9!#REF!</f>
        <v>#REF!</v>
      </c>
      <c r="R401" t="str">
        <f t="shared" si="43"/>
        <v/>
      </c>
      <c r="S401" t="e">
        <f>Sheet9!#REF!</f>
        <v>#REF!</v>
      </c>
      <c r="T401" t="s">
        <v>183</v>
      </c>
      <c r="U401" t="s">
        <v>184</v>
      </c>
      <c r="V401" t="e">
        <f t="shared" si="44"/>
        <v>#REF!</v>
      </c>
      <c r="Y401" t="e">
        <f t="shared" si="45"/>
        <v>#REF!</v>
      </c>
      <c r="Z401" t="str">
        <f t="shared" si="46"/>
        <v/>
      </c>
      <c r="AA401" t="e">
        <f t="shared" si="47"/>
        <v>#REF!</v>
      </c>
    </row>
    <row r="402" spans="14:27" x14ac:dyDescent="0.15">
      <c r="N402" t="e">
        <f>Sheet9!#REF!</f>
        <v>#REF!</v>
      </c>
      <c r="O402" t="e">
        <f>Sheet9!#REF!</f>
        <v>#REF!</v>
      </c>
      <c r="P402" t="str">
        <f>IFERROR(VLOOKUP(O402,Sheet6!A:B,2,0),"")</f>
        <v/>
      </c>
      <c r="Q402" t="e">
        <f>Sheet9!#REF!</f>
        <v>#REF!</v>
      </c>
      <c r="R402" t="str">
        <f t="shared" si="43"/>
        <v/>
      </c>
      <c r="S402" t="e">
        <f>Sheet9!#REF!</f>
        <v>#REF!</v>
      </c>
      <c r="T402" t="s">
        <v>183</v>
      </c>
      <c r="U402" t="s">
        <v>184</v>
      </c>
      <c r="V402" t="e">
        <f t="shared" si="44"/>
        <v>#REF!</v>
      </c>
      <c r="Y402" t="e">
        <f t="shared" si="45"/>
        <v>#REF!</v>
      </c>
      <c r="Z402" t="str">
        <f t="shared" si="46"/>
        <v/>
      </c>
      <c r="AA402" t="e">
        <f t="shared" si="47"/>
        <v>#REF!</v>
      </c>
    </row>
    <row r="403" spans="14:27" x14ac:dyDescent="0.15">
      <c r="N403" t="e">
        <f>Sheet9!#REF!</f>
        <v>#REF!</v>
      </c>
      <c r="O403" t="e">
        <f>Sheet9!#REF!</f>
        <v>#REF!</v>
      </c>
      <c r="P403" t="str">
        <f>IFERROR(VLOOKUP(O403,Sheet6!A:B,2,0),"")</f>
        <v/>
      </c>
      <c r="Q403" t="e">
        <f>Sheet9!#REF!</f>
        <v>#REF!</v>
      </c>
      <c r="R403" t="str">
        <f t="shared" si="43"/>
        <v/>
      </c>
      <c r="S403" t="e">
        <f>Sheet9!#REF!</f>
        <v>#REF!</v>
      </c>
      <c r="T403" t="s">
        <v>183</v>
      </c>
      <c r="U403" t="s">
        <v>184</v>
      </c>
      <c r="V403" t="e">
        <f t="shared" si="44"/>
        <v>#REF!</v>
      </c>
      <c r="Y403" t="e">
        <f t="shared" si="45"/>
        <v>#REF!</v>
      </c>
      <c r="Z403" t="str">
        <f t="shared" si="46"/>
        <v/>
      </c>
      <c r="AA403" t="e">
        <f t="shared" si="47"/>
        <v>#REF!</v>
      </c>
    </row>
    <row r="404" spans="14:27" x14ac:dyDescent="0.15">
      <c r="N404" t="e">
        <f>Sheet9!#REF!</f>
        <v>#REF!</v>
      </c>
      <c r="O404" t="e">
        <f>Sheet9!#REF!</f>
        <v>#REF!</v>
      </c>
      <c r="P404" t="str">
        <f>IFERROR(VLOOKUP(O404,Sheet6!A:B,2,0),"")</f>
        <v/>
      </c>
      <c r="Q404" t="e">
        <f>Sheet9!#REF!</f>
        <v>#REF!</v>
      </c>
      <c r="R404" t="str">
        <f t="shared" si="43"/>
        <v/>
      </c>
      <c r="S404" t="e">
        <f>Sheet9!#REF!</f>
        <v>#REF!</v>
      </c>
      <c r="T404" t="s">
        <v>183</v>
      </c>
      <c r="U404" t="s">
        <v>184</v>
      </c>
      <c r="V404" t="e">
        <f t="shared" si="44"/>
        <v>#REF!</v>
      </c>
      <c r="Y404" t="e">
        <f t="shared" si="45"/>
        <v>#REF!</v>
      </c>
      <c r="Z404" t="str">
        <f t="shared" si="46"/>
        <v/>
      </c>
      <c r="AA404" t="e">
        <f t="shared" si="47"/>
        <v>#REF!</v>
      </c>
    </row>
    <row r="405" spans="14:27" x14ac:dyDescent="0.15">
      <c r="N405" t="e">
        <f>Sheet9!#REF!</f>
        <v>#REF!</v>
      </c>
      <c r="O405" t="e">
        <f>Sheet9!#REF!</f>
        <v>#REF!</v>
      </c>
      <c r="P405" t="str">
        <f>IFERROR(VLOOKUP(O405,Sheet6!A:B,2,0),"")</f>
        <v/>
      </c>
      <c r="Q405" t="e">
        <f>Sheet9!#REF!</f>
        <v>#REF!</v>
      </c>
      <c r="R405" t="str">
        <f t="shared" si="43"/>
        <v/>
      </c>
      <c r="S405" t="e">
        <f>Sheet9!#REF!</f>
        <v>#REF!</v>
      </c>
      <c r="T405" t="s">
        <v>183</v>
      </c>
      <c r="U405" t="s">
        <v>184</v>
      </c>
      <c r="V405" t="e">
        <f t="shared" si="44"/>
        <v>#REF!</v>
      </c>
      <c r="Y405" t="e">
        <f t="shared" si="45"/>
        <v>#REF!</v>
      </c>
      <c r="Z405" t="str">
        <f t="shared" si="46"/>
        <v/>
      </c>
      <c r="AA405" t="e">
        <f t="shared" si="47"/>
        <v>#REF!</v>
      </c>
    </row>
    <row r="406" spans="14:27" x14ac:dyDescent="0.15">
      <c r="N406" t="e">
        <f>Sheet9!#REF!</f>
        <v>#REF!</v>
      </c>
      <c r="O406" t="e">
        <f>Sheet9!#REF!</f>
        <v>#REF!</v>
      </c>
      <c r="P406" t="str">
        <f>IFERROR(VLOOKUP(O406,Sheet6!A:B,2,0),"")</f>
        <v/>
      </c>
      <c r="Q406" t="e">
        <f>Sheet9!#REF!</f>
        <v>#REF!</v>
      </c>
      <c r="R406" t="str">
        <f t="shared" si="43"/>
        <v/>
      </c>
      <c r="S406" t="e">
        <f>Sheet9!#REF!</f>
        <v>#REF!</v>
      </c>
      <c r="T406" t="s">
        <v>183</v>
      </c>
      <c r="U406" t="s">
        <v>184</v>
      </c>
      <c r="V406" t="e">
        <f t="shared" si="44"/>
        <v>#REF!</v>
      </c>
      <c r="Y406" t="e">
        <f t="shared" si="45"/>
        <v>#REF!</v>
      </c>
      <c r="Z406" t="str">
        <f t="shared" si="46"/>
        <v/>
      </c>
      <c r="AA406" t="e">
        <f t="shared" si="47"/>
        <v>#REF!</v>
      </c>
    </row>
    <row r="407" spans="14:27" x14ac:dyDescent="0.15">
      <c r="N407" t="e">
        <f>Sheet9!#REF!</f>
        <v>#REF!</v>
      </c>
      <c r="O407" t="e">
        <f>Sheet9!#REF!</f>
        <v>#REF!</v>
      </c>
      <c r="P407" t="str">
        <f>IFERROR(VLOOKUP(O407,Sheet6!A:B,2,0),"")</f>
        <v/>
      </c>
      <c r="Q407" t="e">
        <f>Sheet9!#REF!</f>
        <v>#REF!</v>
      </c>
      <c r="R407" t="str">
        <f t="shared" si="43"/>
        <v/>
      </c>
      <c r="S407" t="e">
        <f>Sheet9!#REF!</f>
        <v>#REF!</v>
      </c>
      <c r="T407" t="s">
        <v>183</v>
      </c>
      <c r="U407" t="s">
        <v>184</v>
      </c>
      <c r="V407" t="e">
        <f t="shared" si="44"/>
        <v>#REF!</v>
      </c>
      <c r="Y407" t="e">
        <f t="shared" si="45"/>
        <v>#REF!</v>
      </c>
      <c r="Z407" t="str">
        <f t="shared" si="46"/>
        <v/>
      </c>
      <c r="AA407" t="e">
        <f t="shared" si="47"/>
        <v>#REF!</v>
      </c>
    </row>
    <row r="408" spans="14:27" x14ac:dyDescent="0.15">
      <c r="N408" t="e">
        <f>Sheet9!#REF!</f>
        <v>#REF!</v>
      </c>
      <c r="O408" t="e">
        <f>Sheet9!#REF!</f>
        <v>#REF!</v>
      </c>
      <c r="P408" t="str">
        <f>IFERROR(VLOOKUP(O408,Sheet6!A:B,2,0),"")</f>
        <v/>
      </c>
      <c r="Q408" t="e">
        <f>Sheet9!#REF!</f>
        <v>#REF!</v>
      </c>
      <c r="R408" t="str">
        <f t="shared" si="43"/>
        <v/>
      </c>
      <c r="S408" t="e">
        <f>Sheet9!#REF!</f>
        <v>#REF!</v>
      </c>
      <c r="T408" t="s">
        <v>183</v>
      </c>
      <c r="U408" t="s">
        <v>184</v>
      </c>
      <c r="V408" t="e">
        <f t="shared" si="44"/>
        <v>#REF!</v>
      </c>
      <c r="Y408" t="e">
        <f t="shared" si="45"/>
        <v>#REF!</v>
      </c>
      <c r="Z408" t="str">
        <f t="shared" si="46"/>
        <v/>
      </c>
      <c r="AA408" t="e">
        <f t="shared" si="47"/>
        <v>#REF!</v>
      </c>
    </row>
    <row r="409" spans="14:27" x14ac:dyDescent="0.15">
      <c r="N409" t="e">
        <f>Sheet9!#REF!</f>
        <v>#REF!</v>
      </c>
      <c r="O409" t="e">
        <f>Sheet9!#REF!</f>
        <v>#REF!</v>
      </c>
      <c r="P409" t="str">
        <f>IFERROR(VLOOKUP(O409,Sheet6!A:B,2,0),"")</f>
        <v/>
      </c>
      <c r="Q409" t="e">
        <f>Sheet9!#REF!</f>
        <v>#REF!</v>
      </c>
      <c r="R409" t="str">
        <f t="shared" si="43"/>
        <v/>
      </c>
      <c r="S409" t="e">
        <f>Sheet9!#REF!</f>
        <v>#REF!</v>
      </c>
      <c r="T409" t="s">
        <v>183</v>
      </c>
      <c r="U409" t="s">
        <v>184</v>
      </c>
      <c r="V409" t="e">
        <f t="shared" si="44"/>
        <v>#REF!</v>
      </c>
      <c r="Y409" t="e">
        <f t="shared" si="45"/>
        <v>#REF!</v>
      </c>
      <c r="Z409" t="str">
        <f t="shared" si="46"/>
        <v/>
      </c>
      <c r="AA409" t="e">
        <f t="shared" si="47"/>
        <v>#REF!</v>
      </c>
    </row>
    <row r="410" spans="14:27" x14ac:dyDescent="0.15">
      <c r="N410" t="e">
        <f>Sheet9!#REF!</f>
        <v>#REF!</v>
      </c>
      <c r="O410" t="e">
        <f>Sheet9!#REF!</f>
        <v>#REF!</v>
      </c>
      <c r="P410" t="str">
        <f>IFERROR(VLOOKUP(O410,Sheet6!A:B,2,0),"")</f>
        <v/>
      </c>
      <c r="Q410" t="e">
        <f>Sheet9!#REF!</f>
        <v>#REF!</v>
      </c>
      <c r="R410" t="str">
        <f t="shared" si="43"/>
        <v/>
      </c>
      <c r="S410" t="e">
        <f>Sheet9!#REF!</f>
        <v>#REF!</v>
      </c>
      <c r="T410" t="s">
        <v>183</v>
      </c>
      <c r="U410" t="s">
        <v>184</v>
      </c>
      <c r="V410" t="e">
        <f t="shared" si="44"/>
        <v>#REF!</v>
      </c>
      <c r="Y410" t="e">
        <f t="shared" si="45"/>
        <v>#REF!</v>
      </c>
      <c r="Z410" t="str">
        <f t="shared" si="46"/>
        <v/>
      </c>
      <c r="AA410" t="e">
        <f t="shared" si="47"/>
        <v>#REF!</v>
      </c>
    </row>
    <row r="411" spans="14:27" x14ac:dyDescent="0.15">
      <c r="N411" t="e">
        <f>Sheet9!#REF!</f>
        <v>#REF!</v>
      </c>
      <c r="O411" t="e">
        <f>Sheet9!#REF!</f>
        <v>#REF!</v>
      </c>
      <c r="P411" t="str">
        <f>IFERROR(VLOOKUP(O411,Sheet6!A:B,2,0),"")</f>
        <v/>
      </c>
      <c r="Q411" t="e">
        <f>Sheet9!#REF!</f>
        <v>#REF!</v>
      </c>
      <c r="R411" t="str">
        <f t="shared" si="43"/>
        <v/>
      </c>
      <c r="S411" t="e">
        <f>Sheet9!#REF!</f>
        <v>#REF!</v>
      </c>
      <c r="T411" t="s">
        <v>183</v>
      </c>
      <c r="U411" t="s">
        <v>184</v>
      </c>
      <c r="V411" t="e">
        <f t="shared" si="44"/>
        <v>#REF!</v>
      </c>
      <c r="Y411" t="e">
        <f t="shared" si="45"/>
        <v>#REF!</v>
      </c>
      <c r="Z411" t="str">
        <f t="shared" si="46"/>
        <v/>
      </c>
      <c r="AA411" t="e">
        <f t="shared" si="47"/>
        <v>#REF!</v>
      </c>
    </row>
    <row r="412" spans="14:27" x14ac:dyDescent="0.15">
      <c r="N412" t="e">
        <f>Sheet9!#REF!</f>
        <v>#REF!</v>
      </c>
      <c r="O412" t="e">
        <f>Sheet9!#REF!</f>
        <v>#REF!</v>
      </c>
      <c r="P412" t="str">
        <f>IFERROR(VLOOKUP(O412,Sheet6!A:B,2,0),"")</f>
        <v/>
      </c>
      <c r="Q412" t="e">
        <f>Sheet9!#REF!</f>
        <v>#REF!</v>
      </c>
      <c r="R412" t="str">
        <f t="shared" si="43"/>
        <v/>
      </c>
      <c r="S412" t="e">
        <f>Sheet9!#REF!</f>
        <v>#REF!</v>
      </c>
      <c r="T412" t="s">
        <v>183</v>
      </c>
      <c r="U412" t="s">
        <v>184</v>
      </c>
      <c r="V412" t="e">
        <f t="shared" si="44"/>
        <v>#REF!</v>
      </c>
      <c r="Y412" t="e">
        <f t="shared" si="45"/>
        <v>#REF!</v>
      </c>
      <c r="Z412" t="str">
        <f t="shared" si="46"/>
        <v/>
      </c>
      <c r="AA412" t="e">
        <f t="shared" si="47"/>
        <v>#REF!</v>
      </c>
    </row>
    <row r="413" spans="14:27" x14ac:dyDescent="0.15">
      <c r="N413" t="e">
        <f>Sheet9!#REF!</f>
        <v>#REF!</v>
      </c>
      <c r="O413" t="e">
        <f>Sheet9!#REF!</f>
        <v>#REF!</v>
      </c>
      <c r="P413" t="str">
        <f>IFERROR(VLOOKUP(O413,Sheet6!A:B,2,0),"")</f>
        <v/>
      </c>
      <c r="Q413" t="e">
        <f>Sheet9!#REF!</f>
        <v>#REF!</v>
      </c>
      <c r="R413" t="str">
        <f t="shared" si="43"/>
        <v/>
      </c>
      <c r="S413" t="e">
        <f>Sheet9!#REF!</f>
        <v>#REF!</v>
      </c>
      <c r="T413" t="s">
        <v>183</v>
      </c>
      <c r="U413" t="s">
        <v>184</v>
      </c>
      <c r="V413" t="e">
        <f t="shared" si="44"/>
        <v>#REF!</v>
      </c>
      <c r="Y413" t="e">
        <f t="shared" si="45"/>
        <v>#REF!</v>
      </c>
      <c r="Z413" t="str">
        <f t="shared" si="46"/>
        <v/>
      </c>
      <c r="AA413" t="e">
        <f t="shared" si="47"/>
        <v>#REF!</v>
      </c>
    </row>
    <row r="414" spans="14:27" x14ac:dyDescent="0.15">
      <c r="N414" t="e">
        <f>Sheet9!#REF!</f>
        <v>#REF!</v>
      </c>
      <c r="O414" t="e">
        <f>Sheet9!#REF!</f>
        <v>#REF!</v>
      </c>
      <c r="P414" t="str">
        <f>IFERROR(VLOOKUP(O414,Sheet6!A:B,2,0),"")</f>
        <v/>
      </c>
      <c r="Q414" t="e">
        <f>Sheet9!#REF!</f>
        <v>#REF!</v>
      </c>
      <c r="R414" t="str">
        <f t="shared" si="43"/>
        <v/>
      </c>
      <c r="S414" t="e">
        <f>Sheet9!#REF!</f>
        <v>#REF!</v>
      </c>
      <c r="T414" t="s">
        <v>183</v>
      </c>
      <c r="U414" t="s">
        <v>184</v>
      </c>
      <c r="V414" t="e">
        <f t="shared" si="44"/>
        <v>#REF!</v>
      </c>
      <c r="Y414" t="e">
        <f t="shared" si="45"/>
        <v>#REF!</v>
      </c>
      <c r="Z414" t="str">
        <f t="shared" si="46"/>
        <v/>
      </c>
      <c r="AA414" t="e">
        <f t="shared" si="47"/>
        <v>#REF!</v>
      </c>
    </row>
    <row r="415" spans="14:27" x14ac:dyDescent="0.15">
      <c r="N415" t="e">
        <f>Sheet9!#REF!</f>
        <v>#REF!</v>
      </c>
      <c r="O415" t="e">
        <f>Sheet9!#REF!</f>
        <v>#REF!</v>
      </c>
      <c r="P415" t="str">
        <f>IFERROR(VLOOKUP(O415,Sheet6!A:B,2,0),"")</f>
        <v/>
      </c>
      <c r="Q415" t="e">
        <f>Sheet9!#REF!</f>
        <v>#REF!</v>
      </c>
      <c r="R415" t="str">
        <f t="shared" si="43"/>
        <v/>
      </c>
      <c r="S415" t="e">
        <f>Sheet9!#REF!</f>
        <v>#REF!</v>
      </c>
      <c r="T415" t="s">
        <v>183</v>
      </c>
      <c r="U415" t="s">
        <v>184</v>
      </c>
      <c r="V415" t="e">
        <f t="shared" si="44"/>
        <v>#REF!</v>
      </c>
      <c r="Y415" t="e">
        <f t="shared" si="45"/>
        <v>#REF!</v>
      </c>
      <c r="Z415" t="str">
        <f t="shared" si="46"/>
        <v/>
      </c>
      <c r="AA415" t="e">
        <f t="shared" si="47"/>
        <v>#REF!</v>
      </c>
    </row>
    <row r="416" spans="14:27" x14ac:dyDescent="0.15">
      <c r="N416" t="e">
        <f>Sheet9!#REF!</f>
        <v>#REF!</v>
      </c>
      <c r="O416" t="e">
        <f>Sheet9!#REF!</f>
        <v>#REF!</v>
      </c>
      <c r="P416" t="str">
        <f>IFERROR(VLOOKUP(O416,Sheet6!A:B,2,0),"")</f>
        <v/>
      </c>
      <c r="Q416" t="e">
        <f>Sheet9!#REF!</f>
        <v>#REF!</v>
      </c>
      <c r="R416" t="str">
        <f t="shared" si="43"/>
        <v/>
      </c>
      <c r="S416" t="e">
        <f>Sheet9!#REF!</f>
        <v>#REF!</v>
      </c>
      <c r="T416" t="s">
        <v>183</v>
      </c>
      <c r="U416" t="s">
        <v>184</v>
      </c>
      <c r="V416" t="e">
        <f t="shared" si="44"/>
        <v>#REF!</v>
      </c>
      <c r="Y416" t="e">
        <f t="shared" si="45"/>
        <v>#REF!</v>
      </c>
      <c r="Z416" t="str">
        <f t="shared" si="46"/>
        <v/>
      </c>
      <c r="AA416" t="e">
        <f t="shared" si="47"/>
        <v>#REF!</v>
      </c>
    </row>
    <row r="417" spans="14:27" x14ac:dyDescent="0.15">
      <c r="N417" t="e">
        <f>Sheet9!#REF!</f>
        <v>#REF!</v>
      </c>
      <c r="O417" t="e">
        <f>Sheet9!#REF!</f>
        <v>#REF!</v>
      </c>
      <c r="P417" t="str">
        <f>IFERROR(VLOOKUP(O417,Sheet6!A:B,2,0),"")</f>
        <v/>
      </c>
      <c r="Q417" t="e">
        <f>Sheet9!#REF!</f>
        <v>#REF!</v>
      </c>
      <c r="R417" t="str">
        <f t="shared" si="43"/>
        <v/>
      </c>
      <c r="S417" t="e">
        <f>Sheet9!#REF!</f>
        <v>#REF!</v>
      </c>
      <c r="T417" t="s">
        <v>183</v>
      </c>
      <c r="U417" t="s">
        <v>184</v>
      </c>
      <c r="V417" t="e">
        <f t="shared" si="44"/>
        <v>#REF!</v>
      </c>
      <c r="Y417" t="e">
        <f t="shared" si="45"/>
        <v>#REF!</v>
      </c>
      <c r="Z417" t="str">
        <f t="shared" si="46"/>
        <v/>
      </c>
      <c r="AA417" t="e">
        <f t="shared" si="47"/>
        <v>#REF!</v>
      </c>
    </row>
    <row r="418" spans="14:27" x14ac:dyDescent="0.15">
      <c r="N418" t="e">
        <f>Sheet9!#REF!</f>
        <v>#REF!</v>
      </c>
      <c r="O418" t="e">
        <f>Sheet9!#REF!</f>
        <v>#REF!</v>
      </c>
      <c r="P418" t="str">
        <f>IFERROR(VLOOKUP(O418,Sheet6!A:B,2,0),"")</f>
        <v/>
      </c>
      <c r="Q418" t="e">
        <f>Sheet9!#REF!</f>
        <v>#REF!</v>
      </c>
      <c r="R418" t="str">
        <f t="shared" si="43"/>
        <v/>
      </c>
      <c r="S418" t="e">
        <f>Sheet9!#REF!</f>
        <v>#REF!</v>
      </c>
      <c r="T418" t="s">
        <v>183</v>
      </c>
      <c r="U418" t="s">
        <v>184</v>
      </c>
      <c r="V418" t="e">
        <f t="shared" si="44"/>
        <v>#REF!</v>
      </c>
      <c r="Y418" t="e">
        <f t="shared" si="45"/>
        <v>#REF!</v>
      </c>
      <c r="Z418" t="str">
        <f t="shared" si="46"/>
        <v/>
      </c>
      <c r="AA418" t="e">
        <f t="shared" si="47"/>
        <v>#REF!</v>
      </c>
    </row>
    <row r="419" spans="14:27" x14ac:dyDescent="0.15">
      <c r="N419" t="e">
        <f>Sheet9!#REF!</f>
        <v>#REF!</v>
      </c>
      <c r="O419" t="e">
        <f>Sheet9!#REF!</f>
        <v>#REF!</v>
      </c>
      <c r="P419" t="str">
        <f>IFERROR(VLOOKUP(O419,Sheet6!A:B,2,0),"")</f>
        <v/>
      </c>
      <c r="Q419" t="e">
        <f>Sheet9!#REF!</f>
        <v>#REF!</v>
      </c>
      <c r="R419" t="str">
        <f t="shared" si="43"/>
        <v/>
      </c>
      <c r="S419" t="e">
        <f>Sheet9!#REF!</f>
        <v>#REF!</v>
      </c>
      <c r="T419" t="s">
        <v>183</v>
      </c>
      <c r="U419" t="s">
        <v>184</v>
      </c>
      <c r="V419" t="e">
        <f t="shared" si="44"/>
        <v>#REF!</v>
      </c>
      <c r="Y419" t="e">
        <f t="shared" si="45"/>
        <v>#REF!</v>
      </c>
      <c r="Z419" t="str">
        <f t="shared" si="46"/>
        <v/>
      </c>
      <c r="AA419" t="e">
        <f t="shared" si="47"/>
        <v>#REF!</v>
      </c>
    </row>
    <row r="420" spans="14:27" x14ac:dyDescent="0.15">
      <c r="N420" t="e">
        <f>Sheet9!#REF!</f>
        <v>#REF!</v>
      </c>
      <c r="O420" t="e">
        <f>Sheet9!#REF!</f>
        <v>#REF!</v>
      </c>
      <c r="P420" t="str">
        <f>IFERROR(VLOOKUP(O420,Sheet6!A:B,2,0),"")</f>
        <v/>
      </c>
      <c r="Q420" t="e">
        <f>Sheet9!#REF!</f>
        <v>#REF!</v>
      </c>
      <c r="R420" t="str">
        <f t="shared" si="43"/>
        <v/>
      </c>
      <c r="S420" t="e">
        <f>Sheet9!#REF!</f>
        <v>#REF!</v>
      </c>
      <c r="T420" t="s">
        <v>183</v>
      </c>
      <c r="U420" t="s">
        <v>184</v>
      </c>
      <c r="V420" t="e">
        <f t="shared" si="44"/>
        <v>#REF!</v>
      </c>
      <c r="Y420" t="e">
        <f t="shared" si="45"/>
        <v>#REF!</v>
      </c>
      <c r="Z420" t="str">
        <f t="shared" si="46"/>
        <v/>
      </c>
      <c r="AA420" t="e">
        <f t="shared" si="47"/>
        <v>#REF!</v>
      </c>
    </row>
    <row r="421" spans="14:27" x14ac:dyDescent="0.15">
      <c r="N421" t="e">
        <f>Sheet9!#REF!</f>
        <v>#REF!</v>
      </c>
      <c r="O421" t="e">
        <f>Sheet9!#REF!</f>
        <v>#REF!</v>
      </c>
      <c r="P421" t="str">
        <f>IFERROR(VLOOKUP(O421,Sheet6!A:B,2,0),"")</f>
        <v/>
      </c>
      <c r="Q421" t="e">
        <f>Sheet9!#REF!</f>
        <v>#REF!</v>
      </c>
      <c r="R421" t="str">
        <f t="shared" si="43"/>
        <v/>
      </c>
      <c r="S421" t="e">
        <f>Sheet9!#REF!</f>
        <v>#REF!</v>
      </c>
      <c r="T421" t="s">
        <v>183</v>
      </c>
      <c r="U421" t="s">
        <v>184</v>
      </c>
      <c r="V421" t="e">
        <f t="shared" si="44"/>
        <v>#REF!</v>
      </c>
      <c r="Y421" t="e">
        <f t="shared" si="45"/>
        <v>#REF!</v>
      </c>
      <c r="Z421" t="str">
        <f t="shared" si="46"/>
        <v/>
      </c>
      <c r="AA421" t="e">
        <f t="shared" si="47"/>
        <v>#REF!</v>
      </c>
    </row>
    <row r="422" spans="14:27" x14ac:dyDescent="0.15">
      <c r="N422" t="e">
        <f>Sheet9!#REF!</f>
        <v>#REF!</v>
      </c>
      <c r="O422" t="e">
        <f>Sheet9!#REF!</f>
        <v>#REF!</v>
      </c>
      <c r="P422" t="str">
        <f>IFERROR(VLOOKUP(O422,Sheet6!A:B,2,0),"")</f>
        <v/>
      </c>
      <c r="Q422" t="e">
        <f>Sheet9!#REF!</f>
        <v>#REF!</v>
      </c>
      <c r="R422" t="str">
        <f t="shared" si="43"/>
        <v/>
      </c>
      <c r="S422" t="e">
        <f>Sheet9!#REF!</f>
        <v>#REF!</v>
      </c>
      <c r="T422" t="s">
        <v>183</v>
      </c>
      <c r="U422" t="s">
        <v>184</v>
      </c>
      <c r="V422" t="e">
        <f t="shared" si="44"/>
        <v>#REF!</v>
      </c>
      <c r="Y422" t="e">
        <f t="shared" si="45"/>
        <v>#REF!</v>
      </c>
      <c r="Z422" t="str">
        <f t="shared" si="46"/>
        <v/>
      </c>
      <c r="AA422" t="e">
        <f t="shared" si="47"/>
        <v>#REF!</v>
      </c>
    </row>
    <row r="423" spans="14:27" x14ac:dyDescent="0.15">
      <c r="N423" t="e">
        <f>Sheet9!#REF!</f>
        <v>#REF!</v>
      </c>
      <c r="O423" t="e">
        <f>Sheet9!#REF!</f>
        <v>#REF!</v>
      </c>
      <c r="P423" t="str">
        <f>IFERROR(VLOOKUP(O423,Sheet6!A:B,2,0),"")</f>
        <v/>
      </c>
      <c r="Q423" t="e">
        <f>Sheet9!#REF!</f>
        <v>#REF!</v>
      </c>
      <c r="R423" t="str">
        <f t="shared" si="43"/>
        <v/>
      </c>
      <c r="S423" t="e">
        <f>Sheet9!#REF!</f>
        <v>#REF!</v>
      </c>
      <c r="T423" t="s">
        <v>183</v>
      </c>
      <c r="U423" t="s">
        <v>184</v>
      </c>
      <c r="V423" t="e">
        <f t="shared" si="44"/>
        <v>#REF!</v>
      </c>
      <c r="Y423" t="e">
        <f t="shared" si="45"/>
        <v>#REF!</v>
      </c>
      <c r="Z423" t="str">
        <f t="shared" si="46"/>
        <v/>
      </c>
      <c r="AA423" t="e">
        <f t="shared" si="47"/>
        <v>#REF!</v>
      </c>
    </row>
    <row r="424" spans="14:27" x14ac:dyDescent="0.15">
      <c r="N424" t="e">
        <f>Sheet9!#REF!</f>
        <v>#REF!</v>
      </c>
      <c r="O424" t="e">
        <f>Sheet9!#REF!</f>
        <v>#REF!</v>
      </c>
      <c r="P424" t="str">
        <f>IFERROR(VLOOKUP(O424,Sheet6!A:B,2,0),"")</f>
        <v/>
      </c>
      <c r="Q424" t="e">
        <f>Sheet9!#REF!</f>
        <v>#REF!</v>
      </c>
      <c r="R424" t="str">
        <f t="shared" si="43"/>
        <v/>
      </c>
      <c r="S424" t="e">
        <f>Sheet9!#REF!</f>
        <v>#REF!</v>
      </c>
      <c r="T424" t="s">
        <v>183</v>
      </c>
      <c r="U424" t="s">
        <v>184</v>
      </c>
      <c r="V424" t="e">
        <f t="shared" si="44"/>
        <v>#REF!</v>
      </c>
      <c r="Y424" t="e">
        <f t="shared" si="45"/>
        <v>#REF!</v>
      </c>
      <c r="Z424" t="str">
        <f t="shared" si="46"/>
        <v/>
      </c>
      <c r="AA424" t="e">
        <f t="shared" si="47"/>
        <v>#REF!</v>
      </c>
    </row>
    <row r="425" spans="14:27" x14ac:dyDescent="0.15">
      <c r="N425" t="e">
        <f>Sheet9!#REF!</f>
        <v>#REF!</v>
      </c>
      <c r="O425" t="e">
        <f>Sheet9!#REF!</f>
        <v>#REF!</v>
      </c>
      <c r="P425" t="str">
        <f>IFERROR(VLOOKUP(O425,Sheet6!A:B,2,0),"")</f>
        <v/>
      </c>
      <c r="Q425" t="e">
        <f>Sheet9!#REF!</f>
        <v>#REF!</v>
      </c>
      <c r="R425" t="str">
        <f t="shared" si="43"/>
        <v/>
      </c>
      <c r="S425" t="e">
        <f>Sheet9!#REF!</f>
        <v>#REF!</v>
      </c>
      <c r="T425" t="s">
        <v>183</v>
      </c>
      <c r="U425" t="s">
        <v>184</v>
      </c>
      <c r="V425" t="e">
        <f t="shared" si="44"/>
        <v>#REF!</v>
      </c>
      <c r="Y425" t="e">
        <f t="shared" si="45"/>
        <v>#REF!</v>
      </c>
      <c r="Z425" t="str">
        <f t="shared" si="46"/>
        <v/>
      </c>
      <c r="AA425" t="e">
        <f t="shared" si="47"/>
        <v>#REF!</v>
      </c>
    </row>
    <row r="426" spans="14:27" x14ac:dyDescent="0.15">
      <c r="N426" t="e">
        <f>Sheet9!#REF!</f>
        <v>#REF!</v>
      </c>
      <c r="O426" t="e">
        <f>Sheet9!#REF!</f>
        <v>#REF!</v>
      </c>
      <c r="P426" t="str">
        <f>IFERROR(VLOOKUP(O426,Sheet6!A:B,2,0),"")</f>
        <v/>
      </c>
      <c r="Q426" t="e">
        <f>Sheet9!#REF!</f>
        <v>#REF!</v>
      </c>
      <c r="R426" t="str">
        <f t="shared" si="43"/>
        <v/>
      </c>
      <c r="S426" t="e">
        <f>Sheet9!#REF!</f>
        <v>#REF!</v>
      </c>
      <c r="T426" t="s">
        <v>183</v>
      </c>
      <c r="U426" t="s">
        <v>184</v>
      </c>
      <c r="V426" t="e">
        <f t="shared" si="44"/>
        <v>#REF!</v>
      </c>
      <c r="Y426" t="e">
        <f t="shared" si="45"/>
        <v>#REF!</v>
      </c>
      <c r="Z426" t="str">
        <f t="shared" si="46"/>
        <v/>
      </c>
      <c r="AA426" t="e">
        <f t="shared" si="47"/>
        <v>#REF!</v>
      </c>
    </row>
    <row r="427" spans="14:27" x14ac:dyDescent="0.15">
      <c r="N427" t="e">
        <f>Sheet9!#REF!</f>
        <v>#REF!</v>
      </c>
      <c r="O427" t="e">
        <f>Sheet9!#REF!</f>
        <v>#REF!</v>
      </c>
      <c r="P427" t="str">
        <f>IFERROR(VLOOKUP(O427,Sheet6!A:B,2,0),"")</f>
        <v/>
      </c>
      <c r="Q427" t="e">
        <f>Sheet9!#REF!</f>
        <v>#REF!</v>
      </c>
      <c r="R427" t="str">
        <f t="shared" si="43"/>
        <v/>
      </c>
      <c r="S427" t="e">
        <f>Sheet9!#REF!</f>
        <v>#REF!</v>
      </c>
      <c r="T427" t="s">
        <v>183</v>
      </c>
      <c r="U427" t="s">
        <v>184</v>
      </c>
      <c r="V427" t="e">
        <f t="shared" si="44"/>
        <v>#REF!</v>
      </c>
      <c r="Y427" t="e">
        <f t="shared" si="45"/>
        <v>#REF!</v>
      </c>
      <c r="Z427" t="str">
        <f t="shared" si="46"/>
        <v/>
      </c>
      <c r="AA427" t="e">
        <f t="shared" si="47"/>
        <v>#REF!</v>
      </c>
    </row>
    <row r="428" spans="14:27" x14ac:dyDescent="0.15">
      <c r="N428" t="e">
        <f>Sheet9!#REF!</f>
        <v>#REF!</v>
      </c>
      <c r="O428" t="e">
        <f>Sheet9!#REF!</f>
        <v>#REF!</v>
      </c>
      <c r="P428" t="str">
        <f>IFERROR(VLOOKUP(O428,Sheet6!A:B,2,0),"")</f>
        <v/>
      </c>
      <c r="Q428" t="e">
        <f>Sheet9!#REF!</f>
        <v>#REF!</v>
      </c>
      <c r="R428" t="str">
        <f t="shared" si="43"/>
        <v/>
      </c>
      <c r="S428" t="e">
        <f>Sheet9!#REF!</f>
        <v>#REF!</v>
      </c>
      <c r="T428" t="s">
        <v>183</v>
      </c>
      <c r="U428" t="s">
        <v>184</v>
      </c>
      <c r="V428" t="e">
        <f t="shared" si="44"/>
        <v>#REF!</v>
      </c>
      <c r="Y428" t="e">
        <f t="shared" si="45"/>
        <v>#REF!</v>
      </c>
      <c r="Z428" t="str">
        <f t="shared" si="46"/>
        <v/>
      </c>
      <c r="AA428" t="e">
        <f t="shared" si="47"/>
        <v>#REF!</v>
      </c>
    </row>
    <row r="429" spans="14:27" x14ac:dyDescent="0.15">
      <c r="N429" t="e">
        <f>Sheet9!#REF!</f>
        <v>#REF!</v>
      </c>
      <c r="O429" t="e">
        <f>Sheet9!#REF!</f>
        <v>#REF!</v>
      </c>
      <c r="P429" t="str">
        <f>IFERROR(VLOOKUP(O429,Sheet6!A:B,2,0),"")</f>
        <v/>
      </c>
      <c r="Q429" t="e">
        <f>Sheet9!#REF!</f>
        <v>#REF!</v>
      </c>
      <c r="R429" t="str">
        <f t="shared" si="43"/>
        <v/>
      </c>
      <c r="S429" t="e">
        <f>Sheet9!#REF!</f>
        <v>#REF!</v>
      </c>
      <c r="T429" t="s">
        <v>183</v>
      </c>
      <c r="U429" t="s">
        <v>184</v>
      </c>
      <c r="V429" t="e">
        <f t="shared" si="44"/>
        <v>#REF!</v>
      </c>
      <c r="Y429" t="e">
        <f t="shared" si="45"/>
        <v>#REF!</v>
      </c>
      <c r="Z429" t="str">
        <f t="shared" si="46"/>
        <v/>
      </c>
      <c r="AA429" t="e">
        <f t="shared" si="47"/>
        <v>#REF!</v>
      </c>
    </row>
    <row r="430" spans="14:27" x14ac:dyDescent="0.15">
      <c r="N430" t="e">
        <f>Sheet9!#REF!</f>
        <v>#REF!</v>
      </c>
      <c r="O430" t="e">
        <f>Sheet9!#REF!</f>
        <v>#REF!</v>
      </c>
      <c r="P430" t="str">
        <f>IFERROR(VLOOKUP(O430,Sheet6!A:B,2,0),"")</f>
        <v/>
      </c>
      <c r="Q430" t="e">
        <f>Sheet9!#REF!</f>
        <v>#REF!</v>
      </c>
      <c r="R430" t="str">
        <f t="shared" si="43"/>
        <v/>
      </c>
      <c r="S430" t="e">
        <f>Sheet9!#REF!</f>
        <v>#REF!</v>
      </c>
      <c r="T430" t="s">
        <v>183</v>
      </c>
      <c r="U430" t="s">
        <v>184</v>
      </c>
      <c r="V430" t="e">
        <f t="shared" si="44"/>
        <v>#REF!</v>
      </c>
      <c r="Y430" t="e">
        <f t="shared" si="45"/>
        <v>#REF!</v>
      </c>
      <c r="Z430" t="str">
        <f t="shared" si="46"/>
        <v/>
      </c>
      <c r="AA430" t="e">
        <f t="shared" si="47"/>
        <v>#REF!</v>
      </c>
    </row>
    <row r="431" spans="14:27" x14ac:dyDescent="0.15">
      <c r="N431" t="e">
        <f>Sheet9!#REF!</f>
        <v>#REF!</v>
      </c>
      <c r="O431" t="e">
        <f>Sheet9!#REF!</f>
        <v>#REF!</v>
      </c>
      <c r="P431" t="str">
        <f>IFERROR(VLOOKUP(O431,Sheet6!A:B,2,0),"")</f>
        <v/>
      </c>
      <c r="Q431" t="e">
        <f>Sheet9!#REF!</f>
        <v>#REF!</v>
      </c>
      <c r="R431" t="str">
        <f t="shared" si="43"/>
        <v/>
      </c>
      <c r="S431" t="e">
        <f>Sheet9!#REF!</f>
        <v>#REF!</v>
      </c>
      <c r="T431" t="s">
        <v>183</v>
      </c>
      <c r="U431" t="s">
        <v>184</v>
      </c>
      <c r="V431" t="e">
        <f t="shared" si="44"/>
        <v>#REF!</v>
      </c>
      <c r="Y431" t="e">
        <f t="shared" si="45"/>
        <v>#REF!</v>
      </c>
      <c r="Z431" t="str">
        <f t="shared" si="46"/>
        <v/>
      </c>
      <c r="AA431" t="e">
        <f t="shared" si="47"/>
        <v>#REF!</v>
      </c>
    </row>
    <row r="432" spans="14:27" x14ac:dyDescent="0.15">
      <c r="N432" t="e">
        <f>Sheet9!#REF!</f>
        <v>#REF!</v>
      </c>
      <c r="O432" t="e">
        <f>Sheet9!#REF!</f>
        <v>#REF!</v>
      </c>
      <c r="P432" t="str">
        <f>IFERROR(VLOOKUP(O432,Sheet6!A:B,2,0),"")</f>
        <v/>
      </c>
      <c r="Q432" t="e">
        <f>Sheet9!#REF!</f>
        <v>#REF!</v>
      </c>
      <c r="R432" t="str">
        <f t="shared" si="43"/>
        <v/>
      </c>
      <c r="S432" t="e">
        <f>Sheet9!#REF!</f>
        <v>#REF!</v>
      </c>
      <c r="T432" t="s">
        <v>183</v>
      </c>
      <c r="U432" t="s">
        <v>184</v>
      </c>
      <c r="V432" t="e">
        <f t="shared" si="44"/>
        <v>#REF!</v>
      </c>
      <c r="Y432" t="e">
        <f t="shared" si="45"/>
        <v>#REF!</v>
      </c>
      <c r="Z432" t="str">
        <f t="shared" si="46"/>
        <v/>
      </c>
      <c r="AA432" t="e">
        <f t="shared" si="47"/>
        <v>#REF!</v>
      </c>
    </row>
    <row r="433" spans="14:27" x14ac:dyDescent="0.15">
      <c r="N433" t="e">
        <f>Sheet9!#REF!</f>
        <v>#REF!</v>
      </c>
      <c r="O433" t="e">
        <f>Sheet9!#REF!</f>
        <v>#REF!</v>
      </c>
      <c r="P433" t="str">
        <f>IFERROR(VLOOKUP(O433,Sheet6!A:B,2,0),"")</f>
        <v/>
      </c>
      <c r="Q433" t="e">
        <f>Sheet9!#REF!</f>
        <v>#REF!</v>
      </c>
      <c r="R433" t="str">
        <f t="shared" si="43"/>
        <v/>
      </c>
      <c r="S433" t="e">
        <f>Sheet9!#REF!</f>
        <v>#REF!</v>
      </c>
      <c r="T433" t="s">
        <v>183</v>
      </c>
      <c r="U433" t="s">
        <v>184</v>
      </c>
      <c r="V433" t="e">
        <f t="shared" si="44"/>
        <v>#REF!</v>
      </c>
      <c r="Y433" t="e">
        <f t="shared" si="45"/>
        <v>#REF!</v>
      </c>
      <c r="Z433" t="str">
        <f t="shared" si="46"/>
        <v/>
      </c>
      <c r="AA433" t="e">
        <f t="shared" si="47"/>
        <v>#REF!</v>
      </c>
    </row>
    <row r="434" spans="14:27" x14ac:dyDescent="0.15">
      <c r="N434" t="e">
        <f>Sheet9!#REF!</f>
        <v>#REF!</v>
      </c>
      <c r="O434" t="e">
        <f>Sheet9!#REF!</f>
        <v>#REF!</v>
      </c>
      <c r="P434" t="str">
        <f>IFERROR(VLOOKUP(O434,Sheet6!A:B,2,0),"")</f>
        <v/>
      </c>
      <c r="Q434" t="e">
        <f>Sheet9!#REF!</f>
        <v>#REF!</v>
      </c>
      <c r="R434" t="str">
        <f t="shared" si="43"/>
        <v/>
      </c>
      <c r="S434" t="e">
        <f>Sheet9!#REF!</f>
        <v>#REF!</v>
      </c>
      <c r="T434" t="s">
        <v>183</v>
      </c>
      <c r="U434" t="s">
        <v>184</v>
      </c>
      <c r="V434" t="e">
        <f t="shared" si="44"/>
        <v>#REF!</v>
      </c>
      <c r="Y434" t="e">
        <f t="shared" si="45"/>
        <v>#REF!</v>
      </c>
      <c r="Z434" t="str">
        <f t="shared" si="46"/>
        <v/>
      </c>
      <c r="AA434" t="e">
        <f t="shared" si="47"/>
        <v>#REF!</v>
      </c>
    </row>
    <row r="435" spans="14:27" x14ac:dyDescent="0.15">
      <c r="N435" t="e">
        <f>Sheet9!#REF!</f>
        <v>#REF!</v>
      </c>
      <c r="O435" t="e">
        <f>Sheet9!#REF!</f>
        <v>#REF!</v>
      </c>
      <c r="P435" t="str">
        <f>IFERROR(VLOOKUP(O435,Sheet6!A:B,2,0),"")</f>
        <v/>
      </c>
      <c r="Q435" t="e">
        <f>Sheet9!#REF!</f>
        <v>#REF!</v>
      </c>
      <c r="R435" t="str">
        <f t="shared" si="43"/>
        <v/>
      </c>
      <c r="S435" t="e">
        <f>Sheet9!#REF!</f>
        <v>#REF!</v>
      </c>
      <c r="T435" t="s">
        <v>183</v>
      </c>
      <c r="U435" t="s">
        <v>184</v>
      </c>
      <c r="V435" t="e">
        <f t="shared" si="44"/>
        <v>#REF!</v>
      </c>
      <c r="Y435" t="e">
        <f t="shared" si="45"/>
        <v>#REF!</v>
      </c>
      <c r="Z435" t="str">
        <f t="shared" si="46"/>
        <v/>
      </c>
      <c r="AA435" t="e">
        <f t="shared" si="47"/>
        <v>#REF!</v>
      </c>
    </row>
    <row r="436" spans="14:27" x14ac:dyDescent="0.15">
      <c r="N436" t="e">
        <f>Sheet9!#REF!</f>
        <v>#REF!</v>
      </c>
      <c r="O436" t="e">
        <f>Sheet9!#REF!</f>
        <v>#REF!</v>
      </c>
      <c r="P436" t="str">
        <f>IFERROR(VLOOKUP(O436,Sheet6!A:B,2,0),"")</f>
        <v/>
      </c>
      <c r="Q436" t="e">
        <f>Sheet9!#REF!</f>
        <v>#REF!</v>
      </c>
      <c r="R436" t="str">
        <f t="shared" si="43"/>
        <v/>
      </c>
      <c r="S436" t="e">
        <f>Sheet9!#REF!</f>
        <v>#REF!</v>
      </c>
      <c r="T436" t="s">
        <v>183</v>
      </c>
      <c r="U436" t="s">
        <v>184</v>
      </c>
      <c r="V436" t="e">
        <f t="shared" si="44"/>
        <v>#REF!</v>
      </c>
      <c r="Y436" t="e">
        <f t="shared" si="45"/>
        <v>#REF!</v>
      </c>
      <c r="Z436" t="str">
        <f t="shared" si="46"/>
        <v/>
      </c>
      <c r="AA436" t="e">
        <f t="shared" si="47"/>
        <v>#REF!</v>
      </c>
    </row>
    <row r="437" spans="14:27" x14ac:dyDescent="0.15">
      <c r="N437" t="e">
        <f>Sheet9!#REF!</f>
        <v>#REF!</v>
      </c>
      <c r="O437" t="e">
        <f>Sheet9!#REF!</f>
        <v>#REF!</v>
      </c>
      <c r="P437" t="str">
        <f>IFERROR(VLOOKUP(O437,Sheet6!A:B,2,0),"")</f>
        <v/>
      </c>
      <c r="Q437" t="e">
        <f>Sheet9!#REF!</f>
        <v>#REF!</v>
      </c>
      <c r="R437" t="str">
        <f t="shared" si="43"/>
        <v/>
      </c>
      <c r="S437" t="e">
        <f>Sheet9!#REF!</f>
        <v>#REF!</v>
      </c>
      <c r="T437" t="s">
        <v>183</v>
      </c>
      <c r="U437" t="s">
        <v>184</v>
      </c>
      <c r="V437" t="e">
        <f t="shared" si="44"/>
        <v>#REF!</v>
      </c>
      <c r="Y437" t="e">
        <f t="shared" si="45"/>
        <v>#REF!</v>
      </c>
      <c r="Z437" t="str">
        <f t="shared" si="46"/>
        <v/>
      </c>
      <c r="AA437" t="e">
        <f t="shared" si="47"/>
        <v>#REF!</v>
      </c>
    </row>
    <row r="438" spans="14:27" x14ac:dyDescent="0.15">
      <c r="N438" t="e">
        <f>Sheet9!#REF!</f>
        <v>#REF!</v>
      </c>
      <c r="O438" t="e">
        <f>Sheet9!#REF!</f>
        <v>#REF!</v>
      </c>
      <c r="P438" t="str">
        <f>IFERROR(VLOOKUP(O438,Sheet6!A:B,2,0),"")</f>
        <v/>
      </c>
      <c r="Q438" t="e">
        <f>Sheet9!#REF!</f>
        <v>#REF!</v>
      </c>
      <c r="R438" t="str">
        <f t="shared" si="43"/>
        <v/>
      </c>
      <c r="S438" t="e">
        <f>Sheet9!#REF!</f>
        <v>#REF!</v>
      </c>
      <c r="T438" t="s">
        <v>183</v>
      </c>
      <c r="U438" t="s">
        <v>184</v>
      </c>
      <c r="V438" t="e">
        <f t="shared" si="44"/>
        <v>#REF!</v>
      </c>
      <c r="Y438" t="e">
        <f t="shared" si="45"/>
        <v>#REF!</v>
      </c>
      <c r="Z438" t="str">
        <f t="shared" si="46"/>
        <v/>
      </c>
      <c r="AA438" t="e">
        <f t="shared" si="47"/>
        <v>#REF!</v>
      </c>
    </row>
    <row r="439" spans="14:27" x14ac:dyDescent="0.15">
      <c r="N439" t="e">
        <f>Sheet9!#REF!</f>
        <v>#REF!</v>
      </c>
      <c r="O439" t="e">
        <f>Sheet9!#REF!</f>
        <v>#REF!</v>
      </c>
      <c r="P439" t="str">
        <f>IFERROR(VLOOKUP(O439,Sheet6!A:B,2,0),"")</f>
        <v/>
      </c>
      <c r="Q439" t="e">
        <f>Sheet9!#REF!</f>
        <v>#REF!</v>
      </c>
      <c r="R439" t="str">
        <f t="shared" si="43"/>
        <v/>
      </c>
      <c r="S439" t="e">
        <f>Sheet9!#REF!</f>
        <v>#REF!</v>
      </c>
      <c r="T439" t="s">
        <v>183</v>
      </c>
      <c r="U439" t="s">
        <v>184</v>
      </c>
      <c r="V439" t="e">
        <f t="shared" si="44"/>
        <v>#REF!</v>
      </c>
      <c r="Y439" t="e">
        <f t="shared" si="45"/>
        <v>#REF!</v>
      </c>
      <c r="Z439" t="str">
        <f t="shared" si="46"/>
        <v/>
      </c>
      <c r="AA439" t="e">
        <f t="shared" si="47"/>
        <v>#REF!</v>
      </c>
    </row>
    <row r="440" spans="14:27" x14ac:dyDescent="0.15">
      <c r="N440" t="e">
        <f>Sheet9!#REF!</f>
        <v>#REF!</v>
      </c>
      <c r="O440" t="e">
        <f>Sheet9!#REF!</f>
        <v>#REF!</v>
      </c>
      <c r="P440" t="str">
        <f>IFERROR(VLOOKUP(O440,Sheet6!A:B,2,0),"")</f>
        <v/>
      </c>
      <c r="Q440" t="e">
        <f>Sheet9!#REF!</f>
        <v>#REF!</v>
      </c>
      <c r="R440" t="str">
        <f t="shared" si="43"/>
        <v/>
      </c>
      <c r="S440" t="e">
        <f>Sheet9!#REF!</f>
        <v>#REF!</v>
      </c>
      <c r="T440" t="s">
        <v>183</v>
      </c>
      <c r="U440" t="s">
        <v>184</v>
      </c>
      <c r="V440" t="e">
        <f t="shared" si="44"/>
        <v>#REF!</v>
      </c>
      <c r="Y440" t="e">
        <f t="shared" si="45"/>
        <v>#REF!</v>
      </c>
      <c r="Z440" t="str">
        <f t="shared" si="46"/>
        <v/>
      </c>
      <c r="AA440" t="e">
        <f t="shared" si="47"/>
        <v>#REF!</v>
      </c>
    </row>
    <row r="441" spans="14:27" x14ac:dyDescent="0.15">
      <c r="N441" t="e">
        <f>Sheet9!#REF!</f>
        <v>#REF!</v>
      </c>
      <c r="O441" t="e">
        <f>Sheet9!#REF!</f>
        <v>#REF!</v>
      </c>
      <c r="P441" t="str">
        <f>IFERROR(VLOOKUP(O441,Sheet6!A:B,2,0),"")</f>
        <v/>
      </c>
      <c r="Q441" t="e">
        <f>Sheet9!#REF!</f>
        <v>#REF!</v>
      </c>
      <c r="R441" t="str">
        <f t="shared" si="43"/>
        <v/>
      </c>
      <c r="S441" t="e">
        <f>Sheet9!#REF!</f>
        <v>#REF!</v>
      </c>
      <c r="T441" t="s">
        <v>183</v>
      </c>
      <c r="U441" t="s">
        <v>184</v>
      </c>
      <c r="V441" t="e">
        <f t="shared" si="44"/>
        <v>#REF!</v>
      </c>
      <c r="Y441" t="e">
        <f t="shared" si="45"/>
        <v>#REF!</v>
      </c>
      <c r="Z441" t="str">
        <f t="shared" si="46"/>
        <v/>
      </c>
      <c r="AA441" t="e">
        <f t="shared" si="47"/>
        <v>#REF!</v>
      </c>
    </row>
    <row r="442" spans="14:27" x14ac:dyDescent="0.15">
      <c r="N442" t="e">
        <f>Sheet9!#REF!</f>
        <v>#REF!</v>
      </c>
      <c r="O442" t="e">
        <f>Sheet9!#REF!</f>
        <v>#REF!</v>
      </c>
      <c r="P442" t="str">
        <f>IFERROR(VLOOKUP(O442,Sheet6!A:B,2,0),"")</f>
        <v/>
      </c>
      <c r="Q442" t="e">
        <f>Sheet9!#REF!</f>
        <v>#REF!</v>
      </c>
      <c r="R442" t="str">
        <f t="shared" si="43"/>
        <v/>
      </c>
      <c r="S442" t="e">
        <f>Sheet9!#REF!</f>
        <v>#REF!</v>
      </c>
      <c r="T442" t="s">
        <v>183</v>
      </c>
      <c r="U442" t="s">
        <v>184</v>
      </c>
      <c r="V442" t="e">
        <f t="shared" si="44"/>
        <v>#REF!</v>
      </c>
      <c r="Y442" t="e">
        <f t="shared" si="45"/>
        <v>#REF!</v>
      </c>
      <c r="Z442" t="str">
        <f t="shared" si="46"/>
        <v/>
      </c>
      <c r="AA442" t="e">
        <f t="shared" si="47"/>
        <v>#REF!</v>
      </c>
    </row>
    <row r="443" spans="14:27" x14ac:dyDescent="0.15">
      <c r="N443" t="e">
        <f>Sheet9!#REF!</f>
        <v>#REF!</v>
      </c>
      <c r="O443" t="e">
        <f>Sheet9!#REF!</f>
        <v>#REF!</v>
      </c>
      <c r="P443" t="str">
        <f>IFERROR(VLOOKUP(O443,Sheet6!A:B,2,0),"")</f>
        <v/>
      </c>
      <c r="Q443" t="e">
        <f>Sheet9!#REF!</f>
        <v>#REF!</v>
      </c>
      <c r="R443" t="str">
        <f t="shared" ref="R443:R506" si="48">IFERROR(VLOOKUP(Q443,AG:AH,2,0),"")</f>
        <v/>
      </c>
      <c r="S443" t="e">
        <f>Sheet9!#REF!</f>
        <v>#REF!</v>
      </c>
      <c r="T443" t="s">
        <v>183</v>
      </c>
      <c r="U443" t="s">
        <v>184</v>
      </c>
      <c r="V443" t="e">
        <f t="shared" ref="V443:V506" si="49">CONCATENATE(P443,R443,S443,T443,U443)</f>
        <v>#REF!</v>
      </c>
      <c r="Y443" t="e">
        <f t="shared" ref="Y443:Y506" si="50">N443</f>
        <v>#REF!</v>
      </c>
      <c r="Z443" t="str">
        <f t="shared" ref="Z443:Z506" si="51">IFERROR(VLOOKUP(V443,I:M,5,0),"")</f>
        <v/>
      </c>
      <c r="AA443" t="e">
        <f t="shared" ref="AA443:AA506" si="52">V443</f>
        <v>#REF!</v>
      </c>
    </row>
    <row r="444" spans="14:27" x14ac:dyDescent="0.15">
      <c r="N444" t="e">
        <f>Sheet9!#REF!</f>
        <v>#REF!</v>
      </c>
      <c r="O444" t="e">
        <f>Sheet9!#REF!</f>
        <v>#REF!</v>
      </c>
      <c r="P444" t="str">
        <f>IFERROR(VLOOKUP(O444,Sheet6!A:B,2,0),"")</f>
        <v/>
      </c>
      <c r="Q444" t="e">
        <f>Sheet9!#REF!</f>
        <v>#REF!</v>
      </c>
      <c r="R444" t="str">
        <f t="shared" si="48"/>
        <v/>
      </c>
      <c r="S444" t="e">
        <f>Sheet9!#REF!</f>
        <v>#REF!</v>
      </c>
      <c r="T444" t="s">
        <v>183</v>
      </c>
      <c r="U444" t="s">
        <v>184</v>
      </c>
      <c r="V444" t="e">
        <f t="shared" si="49"/>
        <v>#REF!</v>
      </c>
      <c r="Y444" t="e">
        <f t="shared" si="50"/>
        <v>#REF!</v>
      </c>
      <c r="Z444" t="str">
        <f t="shared" si="51"/>
        <v/>
      </c>
      <c r="AA444" t="e">
        <f t="shared" si="52"/>
        <v>#REF!</v>
      </c>
    </row>
    <row r="445" spans="14:27" x14ac:dyDescent="0.15">
      <c r="N445" t="e">
        <f>Sheet9!#REF!</f>
        <v>#REF!</v>
      </c>
      <c r="O445" t="e">
        <f>Sheet9!#REF!</f>
        <v>#REF!</v>
      </c>
      <c r="P445" t="str">
        <f>IFERROR(VLOOKUP(O445,Sheet6!A:B,2,0),"")</f>
        <v/>
      </c>
      <c r="Q445" t="e">
        <f>Sheet9!#REF!</f>
        <v>#REF!</v>
      </c>
      <c r="R445" t="str">
        <f t="shared" si="48"/>
        <v/>
      </c>
      <c r="S445" t="e">
        <f>Sheet9!#REF!</f>
        <v>#REF!</v>
      </c>
      <c r="T445" t="s">
        <v>183</v>
      </c>
      <c r="U445" t="s">
        <v>184</v>
      </c>
      <c r="V445" t="e">
        <f t="shared" si="49"/>
        <v>#REF!</v>
      </c>
      <c r="Y445" t="e">
        <f t="shared" si="50"/>
        <v>#REF!</v>
      </c>
      <c r="Z445" t="str">
        <f t="shared" si="51"/>
        <v/>
      </c>
      <c r="AA445" t="e">
        <f t="shared" si="52"/>
        <v>#REF!</v>
      </c>
    </row>
    <row r="446" spans="14:27" x14ac:dyDescent="0.15">
      <c r="N446" t="e">
        <f>Sheet9!#REF!</f>
        <v>#REF!</v>
      </c>
      <c r="O446" t="e">
        <f>Sheet9!#REF!</f>
        <v>#REF!</v>
      </c>
      <c r="P446" t="str">
        <f>IFERROR(VLOOKUP(O446,Sheet6!A:B,2,0),"")</f>
        <v/>
      </c>
      <c r="Q446" t="e">
        <f>Sheet9!#REF!</f>
        <v>#REF!</v>
      </c>
      <c r="R446" t="str">
        <f t="shared" si="48"/>
        <v/>
      </c>
      <c r="S446" t="e">
        <f>Sheet9!#REF!</f>
        <v>#REF!</v>
      </c>
      <c r="T446" t="s">
        <v>183</v>
      </c>
      <c r="U446" t="s">
        <v>184</v>
      </c>
      <c r="V446" t="e">
        <f t="shared" si="49"/>
        <v>#REF!</v>
      </c>
      <c r="Y446" t="e">
        <f t="shared" si="50"/>
        <v>#REF!</v>
      </c>
      <c r="Z446" t="str">
        <f t="shared" si="51"/>
        <v/>
      </c>
      <c r="AA446" t="e">
        <f t="shared" si="52"/>
        <v>#REF!</v>
      </c>
    </row>
    <row r="447" spans="14:27" x14ac:dyDescent="0.15">
      <c r="N447" t="e">
        <f>Sheet9!#REF!</f>
        <v>#REF!</v>
      </c>
      <c r="O447" t="e">
        <f>Sheet9!#REF!</f>
        <v>#REF!</v>
      </c>
      <c r="P447" t="str">
        <f>IFERROR(VLOOKUP(O447,Sheet6!A:B,2,0),"")</f>
        <v/>
      </c>
      <c r="Q447" t="e">
        <f>Sheet9!#REF!</f>
        <v>#REF!</v>
      </c>
      <c r="R447" t="str">
        <f t="shared" si="48"/>
        <v/>
      </c>
      <c r="S447" t="e">
        <f>Sheet9!#REF!</f>
        <v>#REF!</v>
      </c>
      <c r="T447" t="s">
        <v>183</v>
      </c>
      <c r="U447" t="s">
        <v>184</v>
      </c>
      <c r="V447" t="e">
        <f t="shared" si="49"/>
        <v>#REF!</v>
      </c>
      <c r="Y447" t="e">
        <f t="shared" si="50"/>
        <v>#REF!</v>
      </c>
      <c r="Z447" t="str">
        <f t="shared" si="51"/>
        <v/>
      </c>
      <c r="AA447" t="e">
        <f t="shared" si="52"/>
        <v>#REF!</v>
      </c>
    </row>
    <row r="448" spans="14:27" x14ac:dyDescent="0.15">
      <c r="N448" t="e">
        <f>Sheet9!#REF!</f>
        <v>#REF!</v>
      </c>
      <c r="O448" t="e">
        <f>Sheet9!#REF!</f>
        <v>#REF!</v>
      </c>
      <c r="P448" t="str">
        <f>IFERROR(VLOOKUP(O448,Sheet6!A:B,2,0),"")</f>
        <v/>
      </c>
      <c r="Q448" t="e">
        <f>Sheet9!#REF!</f>
        <v>#REF!</v>
      </c>
      <c r="R448" t="str">
        <f t="shared" si="48"/>
        <v/>
      </c>
      <c r="S448" t="e">
        <f>Sheet9!#REF!</f>
        <v>#REF!</v>
      </c>
      <c r="T448" t="s">
        <v>183</v>
      </c>
      <c r="U448" t="s">
        <v>184</v>
      </c>
      <c r="V448" t="e">
        <f t="shared" si="49"/>
        <v>#REF!</v>
      </c>
      <c r="Y448" t="e">
        <f t="shared" si="50"/>
        <v>#REF!</v>
      </c>
      <c r="Z448" t="str">
        <f t="shared" si="51"/>
        <v/>
      </c>
      <c r="AA448" t="e">
        <f t="shared" si="52"/>
        <v>#REF!</v>
      </c>
    </row>
    <row r="449" spans="14:27" x14ac:dyDescent="0.15">
      <c r="N449" t="e">
        <f>Sheet9!#REF!</f>
        <v>#REF!</v>
      </c>
      <c r="O449" t="e">
        <f>Sheet9!#REF!</f>
        <v>#REF!</v>
      </c>
      <c r="P449" t="str">
        <f>IFERROR(VLOOKUP(O449,Sheet6!A:B,2,0),"")</f>
        <v/>
      </c>
      <c r="Q449" t="e">
        <f>Sheet9!#REF!</f>
        <v>#REF!</v>
      </c>
      <c r="R449" t="str">
        <f t="shared" si="48"/>
        <v/>
      </c>
      <c r="S449" t="e">
        <f>Sheet9!#REF!</f>
        <v>#REF!</v>
      </c>
      <c r="T449" t="s">
        <v>183</v>
      </c>
      <c r="U449" t="s">
        <v>184</v>
      </c>
      <c r="V449" t="e">
        <f t="shared" si="49"/>
        <v>#REF!</v>
      </c>
      <c r="Y449" t="e">
        <f t="shared" si="50"/>
        <v>#REF!</v>
      </c>
      <c r="Z449" t="str">
        <f t="shared" si="51"/>
        <v/>
      </c>
      <c r="AA449" t="e">
        <f t="shared" si="52"/>
        <v>#REF!</v>
      </c>
    </row>
    <row r="450" spans="14:27" x14ac:dyDescent="0.15">
      <c r="N450" t="e">
        <f>Sheet9!#REF!</f>
        <v>#REF!</v>
      </c>
      <c r="O450" t="e">
        <f>Sheet9!#REF!</f>
        <v>#REF!</v>
      </c>
      <c r="P450" t="str">
        <f>IFERROR(VLOOKUP(O450,Sheet6!A:B,2,0),"")</f>
        <v/>
      </c>
      <c r="Q450" t="e">
        <f>Sheet9!#REF!</f>
        <v>#REF!</v>
      </c>
      <c r="R450" t="str">
        <f t="shared" si="48"/>
        <v/>
      </c>
      <c r="S450" t="e">
        <f>Sheet9!#REF!</f>
        <v>#REF!</v>
      </c>
      <c r="T450" t="s">
        <v>183</v>
      </c>
      <c r="U450" t="s">
        <v>184</v>
      </c>
      <c r="V450" t="e">
        <f t="shared" si="49"/>
        <v>#REF!</v>
      </c>
      <c r="Y450" t="e">
        <f t="shared" si="50"/>
        <v>#REF!</v>
      </c>
      <c r="Z450" t="str">
        <f t="shared" si="51"/>
        <v/>
      </c>
      <c r="AA450" t="e">
        <f t="shared" si="52"/>
        <v>#REF!</v>
      </c>
    </row>
    <row r="451" spans="14:27" x14ac:dyDescent="0.15">
      <c r="N451" t="e">
        <f>Sheet9!#REF!</f>
        <v>#REF!</v>
      </c>
      <c r="O451" t="e">
        <f>Sheet9!#REF!</f>
        <v>#REF!</v>
      </c>
      <c r="P451" t="str">
        <f>IFERROR(VLOOKUP(O451,Sheet6!A:B,2,0),"")</f>
        <v/>
      </c>
      <c r="Q451" t="e">
        <f>Sheet9!#REF!</f>
        <v>#REF!</v>
      </c>
      <c r="R451" t="str">
        <f t="shared" si="48"/>
        <v/>
      </c>
      <c r="S451" t="e">
        <f>Sheet9!#REF!</f>
        <v>#REF!</v>
      </c>
      <c r="T451" t="s">
        <v>183</v>
      </c>
      <c r="U451" t="s">
        <v>184</v>
      </c>
      <c r="V451" t="e">
        <f t="shared" si="49"/>
        <v>#REF!</v>
      </c>
      <c r="Y451" t="e">
        <f t="shared" si="50"/>
        <v>#REF!</v>
      </c>
      <c r="Z451" t="str">
        <f t="shared" si="51"/>
        <v/>
      </c>
      <c r="AA451" t="e">
        <f t="shared" si="52"/>
        <v>#REF!</v>
      </c>
    </row>
    <row r="452" spans="14:27" x14ac:dyDescent="0.15">
      <c r="N452" t="e">
        <f>Sheet9!#REF!</f>
        <v>#REF!</v>
      </c>
      <c r="O452" t="e">
        <f>Sheet9!#REF!</f>
        <v>#REF!</v>
      </c>
      <c r="P452" t="str">
        <f>IFERROR(VLOOKUP(O452,Sheet6!A:B,2,0),"")</f>
        <v/>
      </c>
      <c r="Q452" t="e">
        <f>Sheet9!#REF!</f>
        <v>#REF!</v>
      </c>
      <c r="R452" t="str">
        <f t="shared" si="48"/>
        <v/>
      </c>
      <c r="S452" t="e">
        <f>Sheet9!#REF!</f>
        <v>#REF!</v>
      </c>
      <c r="T452" t="s">
        <v>183</v>
      </c>
      <c r="U452" t="s">
        <v>184</v>
      </c>
      <c r="V452" t="e">
        <f t="shared" si="49"/>
        <v>#REF!</v>
      </c>
      <c r="Y452" t="e">
        <f t="shared" si="50"/>
        <v>#REF!</v>
      </c>
      <c r="Z452" t="str">
        <f t="shared" si="51"/>
        <v/>
      </c>
      <c r="AA452" t="e">
        <f t="shared" si="52"/>
        <v>#REF!</v>
      </c>
    </row>
    <row r="453" spans="14:27" x14ac:dyDescent="0.15">
      <c r="N453" t="e">
        <f>Sheet9!#REF!</f>
        <v>#REF!</v>
      </c>
      <c r="O453" t="e">
        <f>Sheet9!#REF!</f>
        <v>#REF!</v>
      </c>
      <c r="P453" t="str">
        <f>IFERROR(VLOOKUP(O453,Sheet6!A:B,2,0),"")</f>
        <v/>
      </c>
      <c r="Q453" t="e">
        <f>Sheet9!#REF!</f>
        <v>#REF!</v>
      </c>
      <c r="R453" t="str">
        <f t="shared" si="48"/>
        <v/>
      </c>
      <c r="S453" t="e">
        <f>Sheet9!#REF!</f>
        <v>#REF!</v>
      </c>
      <c r="T453" t="s">
        <v>183</v>
      </c>
      <c r="U453" t="s">
        <v>184</v>
      </c>
      <c r="V453" t="e">
        <f t="shared" si="49"/>
        <v>#REF!</v>
      </c>
      <c r="Y453" t="e">
        <f t="shared" si="50"/>
        <v>#REF!</v>
      </c>
      <c r="Z453" t="str">
        <f t="shared" si="51"/>
        <v/>
      </c>
      <c r="AA453" t="e">
        <f t="shared" si="52"/>
        <v>#REF!</v>
      </c>
    </row>
    <row r="454" spans="14:27" x14ac:dyDescent="0.15">
      <c r="N454" t="e">
        <f>Sheet9!#REF!</f>
        <v>#REF!</v>
      </c>
      <c r="O454" t="e">
        <f>Sheet9!#REF!</f>
        <v>#REF!</v>
      </c>
      <c r="P454" t="str">
        <f>IFERROR(VLOOKUP(O454,Sheet6!A:B,2,0),"")</f>
        <v/>
      </c>
      <c r="Q454" t="e">
        <f>Sheet9!#REF!</f>
        <v>#REF!</v>
      </c>
      <c r="R454" t="str">
        <f t="shared" si="48"/>
        <v/>
      </c>
      <c r="S454" t="e">
        <f>Sheet9!#REF!</f>
        <v>#REF!</v>
      </c>
      <c r="T454" t="s">
        <v>183</v>
      </c>
      <c r="U454" t="s">
        <v>184</v>
      </c>
      <c r="V454" t="e">
        <f t="shared" si="49"/>
        <v>#REF!</v>
      </c>
      <c r="Y454" t="e">
        <f t="shared" si="50"/>
        <v>#REF!</v>
      </c>
      <c r="Z454" t="str">
        <f t="shared" si="51"/>
        <v/>
      </c>
      <c r="AA454" t="e">
        <f t="shared" si="52"/>
        <v>#REF!</v>
      </c>
    </row>
    <row r="455" spans="14:27" x14ac:dyDescent="0.15">
      <c r="N455" t="e">
        <f>Sheet9!#REF!</f>
        <v>#REF!</v>
      </c>
      <c r="O455" t="e">
        <f>Sheet9!#REF!</f>
        <v>#REF!</v>
      </c>
      <c r="P455" t="str">
        <f>IFERROR(VLOOKUP(O455,Sheet6!A:B,2,0),"")</f>
        <v/>
      </c>
      <c r="Q455" t="e">
        <f>Sheet9!#REF!</f>
        <v>#REF!</v>
      </c>
      <c r="R455" t="str">
        <f t="shared" si="48"/>
        <v/>
      </c>
      <c r="S455" t="e">
        <f>Sheet9!#REF!</f>
        <v>#REF!</v>
      </c>
      <c r="T455" t="s">
        <v>183</v>
      </c>
      <c r="U455" t="s">
        <v>184</v>
      </c>
      <c r="V455" t="e">
        <f t="shared" si="49"/>
        <v>#REF!</v>
      </c>
      <c r="Y455" t="e">
        <f t="shared" si="50"/>
        <v>#REF!</v>
      </c>
      <c r="Z455" t="str">
        <f t="shared" si="51"/>
        <v/>
      </c>
      <c r="AA455" t="e">
        <f t="shared" si="52"/>
        <v>#REF!</v>
      </c>
    </row>
    <row r="456" spans="14:27" x14ac:dyDescent="0.15">
      <c r="N456" t="e">
        <f>Sheet9!#REF!</f>
        <v>#REF!</v>
      </c>
      <c r="O456" t="e">
        <f>Sheet9!#REF!</f>
        <v>#REF!</v>
      </c>
      <c r="P456" t="str">
        <f>IFERROR(VLOOKUP(O456,Sheet6!A:B,2,0),"")</f>
        <v/>
      </c>
      <c r="Q456" t="e">
        <f>Sheet9!#REF!</f>
        <v>#REF!</v>
      </c>
      <c r="R456" t="str">
        <f t="shared" si="48"/>
        <v/>
      </c>
      <c r="S456" t="e">
        <f>Sheet9!#REF!</f>
        <v>#REF!</v>
      </c>
      <c r="T456" t="s">
        <v>183</v>
      </c>
      <c r="U456" t="s">
        <v>184</v>
      </c>
      <c r="V456" t="e">
        <f t="shared" si="49"/>
        <v>#REF!</v>
      </c>
      <c r="Y456" t="e">
        <f t="shared" si="50"/>
        <v>#REF!</v>
      </c>
      <c r="Z456" t="str">
        <f t="shared" si="51"/>
        <v/>
      </c>
      <c r="AA456" t="e">
        <f t="shared" si="52"/>
        <v>#REF!</v>
      </c>
    </row>
    <row r="457" spans="14:27" x14ac:dyDescent="0.15">
      <c r="N457" t="e">
        <f>Sheet9!#REF!</f>
        <v>#REF!</v>
      </c>
      <c r="O457" t="e">
        <f>Sheet9!#REF!</f>
        <v>#REF!</v>
      </c>
      <c r="P457" t="str">
        <f>IFERROR(VLOOKUP(O457,Sheet6!A:B,2,0),"")</f>
        <v/>
      </c>
      <c r="Q457" t="e">
        <f>Sheet9!#REF!</f>
        <v>#REF!</v>
      </c>
      <c r="R457" t="str">
        <f t="shared" si="48"/>
        <v/>
      </c>
      <c r="S457" t="e">
        <f>Sheet9!#REF!</f>
        <v>#REF!</v>
      </c>
      <c r="T457" t="s">
        <v>183</v>
      </c>
      <c r="U457" t="s">
        <v>184</v>
      </c>
      <c r="V457" t="e">
        <f t="shared" si="49"/>
        <v>#REF!</v>
      </c>
      <c r="Y457" t="e">
        <f t="shared" si="50"/>
        <v>#REF!</v>
      </c>
      <c r="Z457" t="str">
        <f t="shared" si="51"/>
        <v/>
      </c>
      <c r="AA457" t="e">
        <f t="shared" si="52"/>
        <v>#REF!</v>
      </c>
    </row>
    <row r="458" spans="14:27" x14ac:dyDescent="0.15">
      <c r="N458" t="e">
        <f>Sheet9!#REF!</f>
        <v>#REF!</v>
      </c>
      <c r="O458" t="e">
        <f>Sheet9!#REF!</f>
        <v>#REF!</v>
      </c>
      <c r="P458" t="str">
        <f>IFERROR(VLOOKUP(O458,Sheet6!A:B,2,0),"")</f>
        <v/>
      </c>
      <c r="Q458" t="e">
        <f>Sheet9!#REF!</f>
        <v>#REF!</v>
      </c>
      <c r="R458" t="str">
        <f t="shared" si="48"/>
        <v/>
      </c>
      <c r="S458" t="e">
        <f>Sheet9!#REF!</f>
        <v>#REF!</v>
      </c>
      <c r="T458" t="s">
        <v>183</v>
      </c>
      <c r="U458" t="s">
        <v>184</v>
      </c>
      <c r="V458" t="e">
        <f t="shared" si="49"/>
        <v>#REF!</v>
      </c>
      <c r="Y458" t="e">
        <f t="shared" si="50"/>
        <v>#REF!</v>
      </c>
      <c r="Z458" t="str">
        <f t="shared" si="51"/>
        <v/>
      </c>
      <c r="AA458" t="e">
        <f t="shared" si="52"/>
        <v>#REF!</v>
      </c>
    </row>
    <row r="459" spans="14:27" x14ac:dyDescent="0.15">
      <c r="N459" t="e">
        <f>Sheet9!#REF!</f>
        <v>#REF!</v>
      </c>
      <c r="O459" t="e">
        <f>Sheet9!#REF!</f>
        <v>#REF!</v>
      </c>
      <c r="P459" t="str">
        <f>IFERROR(VLOOKUP(O459,Sheet6!A:B,2,0),"")</f>
        <v/>
      </c>
      <c r="Q459" t="e">
        <f>Sheet9!#REF!</f>
        <v>#REF!</v>
      </c>
      <c r="R459" t="str">
        <f t="shared" si="48"/>
        <v/>
      </c>
      <c r="S459" t="e">
        <f>Sheet9!#REF!</f>
        <v>#REF!</v>
      </c>
      <c r="T459" t="s">
        <v>183</v>
      </c>
      <c r="U459" t="s">
        <v>184</v>
      </c>
      <c r="V459" t="e">
        <f t="shared" si="49"/>
        <v>#REF!</v>
      </c>
      <c r="Y459" t="e">
        <f t="shared" si="50"/>
        <v>#REF!</v>
      </c>
      <c r="Z459" t="str">
        <f t="shared" si="51"/>
        <v/>
      </c>
      <c r="AA459" t="e">
        <f t="shared" si="52"/>
        <v>#REF!</v>
      </c>
    </row>
    <row r="460" spans="14:27" x14ac:dyDescent="0.15">
      <c r="N460" t="e">
        <f>Sheet9!#REF!</f>
        <v>#REF!</v>
      </c>
      <c r="O460" t="e">
        <f>Sheet9!#REF!</f>
        <v>#REF!</v>
      </c>
      <c r="P460" t="str">
        <f>IFERROR(VLOOKUP(O460,Sheet6!A:B,2,0),"")</f>
        <v/>
      </c>
      <c r="Q460" t="e">
        <f>Sheet9!#REF!</f>
        <v>#REF!</v>
      </c>
      <c r="R460" t="str">
        <f t="shared" si="48"/>
        <v/>
      </c>
      <c r="S460" t="e">
        <f>Sheet9!#REF!</f>
        <v>#REF!</v>
      </c>
      <c r="T460" t="s">
        <v>183</v>
      </c>
      <c r="U460" t="s">
        <v>184</v>
      </c>
      <c r="V460" t="e">
        <f t="shared" si="49"/>
        <v>#REF!</v>
      </c>
      <c r="Y460" t="e">
        <f t="shared" si="50"/>
        <v>#REF!</v>
      </c>
      <c r="Z460" t="str">
        <f t="shared" si="51"/>
        <v/>
      </c>
      <c r="AA460" t="e">
        <f t="shared" si="52"/>
        <v>#REF!</v>
      </c>
    </row>
    <row r="461" spans="14:27" x14ac:dyDescent="0.15">
      <c r="N461" t="e">
        <f>Sheet9!#REF!</f>
        <v>#REF!</v>
      </c>
      <c r="O461" t="e">
        <f>Sheet9!#REF!</f>
        <v>#REF!</v>
      </c>
      <c r="P461" t="str">
        <f>IFERROR(VLOOKUP(O461,Sheet6!A:B,2,0),"")</f>
        <v/>
      </c>
      <c r="Q461" t="e">
        <f>Sheet9!#REF!</f>
        <v>#REF!</v>
      </c>
      <c r="R461" t="str">
        <f t="shared" si="48"/>
        <v/>
      </c>
      <c r="S461" t="e">
        <f>Sheet9!#REF!</f>
        <v>#REF!</v>
      </c>
      <c r="T461" t="s">
        <v>183</v>
      </c>
      <c r="U461" t="s">
        <v>184</v>
      </c>
      <c r="V461" t="e">
        <f t="shared" si="49"/>
        <v>#REF!</v>
      </c>
      <c r="Y461" t="e">
        <f t="shared" si="50"/>
        <v>#REF!</v>
      </c>
      <c r="Z461" t="str">
        <f t="shared" si="51"/>
        <v/>
      </c>
      <c r="AA461" t="e">
        <f t="shared" si="52"/>
        <v>#REF!</v>
      </c>
    </row>
    <row r="462" spans="14:27" x14ac:dyDescent="0.15">
      <c r="N462" t="e">
        <f>Sheet9!#REF!</f>
        <v>#REF!</v>
      </c>
      <c r="O462" t="e">
        <f>Sheet9!#REF!</f>
        <v>#REF!</v>
      </c>
      <c r="P462" t="str">
        <f>IFERROR(VLOOKUP(O462,Sheet6!A:B,2,0),"")</f>
        <v/>
      </c>
      <c r="Q462" t="e">
        <f>Sheet9!#REF!</f>
        <v>#REF!</v>
      </c>
      <c r="R462" t="str">
        <f t="shared" si="48"/>
        <v/>
      </c>
      <c r="S462" t="e">
        <f>Sheet9!#REF!</f>
        <v>#REF!</v>
      </c>
      <c r="T462" t="s">
        <v>183</v>
      </c>
      <c r="U462" t="s">
        <v>184</v>
      </c>
      <c r="V462" t="e">
        <f t="shared" si="49"/>
        <v>#REF!</v>
      </c>
      <c r="Y462" t="e">
        <f t="shared" si="50"/>
        <v>#REF!</v>
      </c>
      <c r="Z462" t="str">
        <f t="shared" si="51"/>
        <v/>
      </c>
      <c r="AA462" t="e">
        <f t="shared" si="52"/>
        <v>#REF!</v>
      </c>
    </row>
    <row r="463" spans="14:27" x14ac:dyDescent="0.15">
      <c r="N463" t="e">
        <f>Sheet9!#REF!</f>
        <v>#REF!</v>
      </c>
      <c r="O463" t="e">
        <f>Sheet9!#REF!</f>
        <v>#REF!</v>
      </c>
      <c r="P463" t="str">
        <f>IFERROR(VLOOKUP(O463,Sheet6!A:B,2,0),"")</f>
        <v/>
      </c>
      <c r="Q463" t="e">
        <f>Sheet9!#REF!</f>
        <v>#REF!</v>
      </c>
      <c r="R463" t="str">
        <f t="shared" si="48"/>
        <v/>
      </c>
      <c r="S463" t="e">
        <f>Sheet9!#REF!</f>
        <v>#REF!</v>
      </c>
      <c r="T463" t="s">
        <v>183</v>
      </c>
      <c r="U463" t="s">
        <v>184</v>
      </c>
      <c r="V463" t="e">
        <f t="shared" si="49"/>
        <v>#REF!</v>
      </c>
      <c r="Y463" t="e">
        <f t="shared" si="50"/>
        <v>#REF!</v>
      </c>
      <c r="Z463" t="str">
        <f t="shared" si="51"/>
        <v/>
      </c>
      <c r="AA463" t="e">
        <f t="shared" si="52"/>
        <v>#REF!</v>
      </c>
    </row>
    <row r="464" spans="14:27" x14ac:dyDescent="0.15">
      <c r="N464" t="e">
        <f>Sheet9!#REF!</f>
        <v>#REF!</v>
      </c>
      <c r="O464" t="e">
        <f>Sheet9!#REF!</f>
        <v>#REF!</v>
      </c>
      <c r="P464" t="str">
        <f>IFERROR(VLOOKUP(O464,Sheet6!A:B,2,0),"")</f>
        <v/>
      </c>
      <c r="Q464" t="e">
        <f>Sheet9!#REF!</f>
        <v>#REF!</v>
      </c>
      <c r="R464" t="str">
        <f t="shared" si="48"/>
        <v/>
      </c>
      <c r="S464" t="e">
        <f>Sheet9!#REF!</f>
        <v>#REF!</v>
      </c>
      <c r="T464" t="s">
        <v>183</v>
      </c>
      <c r="U464" t="s">
        <v>184</v>
      </c>
      <c r="V464" t="e">
        <f t="shared" si="49"/>
        <v>#REF!</v>
      </c>
      <c r="Y464" t="e">
        <f t="shared" si="50"/>
        <v>#REF!</v>
      </c>
      <c r="Z464" t="str">
        <f t="shared" si="51"/>
        <v/>
      </c>
      <c r="AA464" t="e">
        <f t="shared" si="52"/>
        <v>#REF!</v>
      </c>
    </row>
    <row r="465" spans="14:27" x14ac:dyDescent="0.15">
      <c r="N465" t="e">
        <f>Sheet9!#REF!</f>
        <v>#REF!</v>
      </c>
      <c r="O465" t="e">
        <f>Sheet9!#REF!</f>
        <v>#REF!</v>
      </c>
      <c r="P465" t="str">
        <f>IFERROR(VLOOKUP(O465,Sheet6!A:B,2,0),"")</f>
        <v/>
      </c>
      <c r="Q465" t="e">
        <f>Sheet9!#REF!</f>
        <v>#REF!</v>
      </c>
      <c r="R465" t="str">
        <f t="shared" si="48"/>
        <v/>
      </c>
      <c r="S465" t="e">
        <f>Sheet9!#REF!</f>
        <v>#REF!</v>
      </c>
      <c r="T465" t="s">
        <v>183</v>
      </c>
      <c r="U465" t="s">
        <v>184</v>
      </c>
      <c r="V465" t="e">
        <f t="shared" si="49"/>
        <v>#REF!</v>
      </c>
      <c r="Y465" t="e">
        <f t="shared" si="50"/>
        <v>#REF!</v>
      </c>
      <c r="Z465" t="str">
        <f t="shared" si="51"/>
        <v/>
      </c>
      <c r="AA465" t="e">
        <f t="shared" si="52"/>
        <v>#REF!</v>
      </c>
    </row>
    <row r="466" spans="14:27" x14ac:dyDescent="0.15">
      <c r="N466" t="e">
        <f>Sheet9!#REF!</f>
        <v>#REF!</v>
      </c>
      <c r="O466" t="e">
        <f>Sheet9!#REF!</f>
        <v>#REF!</v>
      </c>
      <c r="P466" t="str">
        <f>IFERROR(VLOOKUP(O466,Sheet6!A:B,2,0),"")</f>
        <v/>
      </c>
      <c r="Q466" t="e">
        <f>Sheet9!#REF!</f>
        <v>#REF!</v>
      </c>
      <c r="R466" t="str">
        <f t="shared" si="48"/>
        <v/>
      </c>
      <c r="S466" t="e">
        <f>Sheet9!#REF!</f>
        <v>#REF!</v>
      </c>
      <c r="T466" t="s">
        <v>183</v>
      </c>
      <c r="U466" t="s">
        <v>184</v>
      </c>
      <c r="V466" t="e">
        <f t="shared" si="49"/>
        <v>#REF!</v>
      </c>
      <c r="Y466" t="e">
        <f t="shared" si="50"/>
        <v>#REF!</v>
      </c>
      <c r="Z466" t="str">
        <f t="shared" si="51"/>
        <v/>
      </c>
      <c r="AA466" t="e">
        <f t="shared" si="52"/>
        <v>#REF!</v>
      </c>
    </row>
    <row r="467" spans="14:27" x14ac:dyDescent="0.15">
      <c r="N467" t="e">
        <f>Sheet9!#REF!</f>
        <v>#REF!</v>
      </c>
      <c r="O467" t="e">
        <f>Sheet9!#REF!</f>
        <v>#REF!</v>
      </c>
      <c r="P467" t="str">
        <f>IFERROR(VLOOKUP(O467,Sheet6!A:B,2,0),"")</f>
        <v/>
      </c>
      <c r="Q467" t="e">
        <f>Sheet9!#REF!</f>
        <v>#REF!</v>
      </c>
      <c r="R467" t="str">
        <f t="shared" si="48"/>
        <v/>
      </c>
      <c r="S467" t="e">
        <f>Sheet9!#REF!</f>
        <v>#REF!</v>
      </c>
      <c r="T467" t="s">
        <v>183</v>
      </c>
      <c r="U467" t="s">
        <v>184</v>
      </c>
      <c r="V467" t="e">
        <f t="shared" si="49"/>
        <v>#REF!</v>
      </c>
      <c r="Y467" t="e">
        <f t="shared" si="50"/>
        <v>#REF!</v>
      </c>
      <c r="Z467" t="str">
        <f t="shared" si="51"/>
        <v/>
      </c>
      <c r="AA467" t="e">
        <f t="shared" si="52"/>
        <v>#REF!</v>
      </c>
    </row>
    <row r="468" spans="14:27" x14ac:dyDescent="0.15">
      <c r="N468" t="e">
        <f>Sheet9!#REF!</f>
        <v>#REF!</v>
      </c>
      <c r="O468" t="e">
        <f>Sheet9!#REF!</f>
        <v>#REF!</v>
      </c>
      <c r="P468" t="str">
        <f>IFERROR(VLOOKUP(O468,Sheet6!A:B,2,0),"")</f>
        <v/>
      </c>
      <c r="Q468" t="e">
        <f>Sheet9!#REF!</f>
        <v>#REF!</v>
      </c>
      <c r="R468" t="str">
        <f t="shared" si="48"/>
        <v/>
      </c>
      <c r="S468" t="e">
        <f>Sheet9!#REF!</f>
        <v>#REF!</v>
      </c>
      <c r="T468" t="s">
        <v>183</v>
      </c>
      <c r="U468" t="s">
        <v>184</v>
      </c>
      <c r="V468" t="e">
        <f t="shared" si="49"/>
        <v>#REF!</v>
      </c>
      <c r="Y468" t="e">
        <f t="shared" si="50"/>
        <v>#REF!</v>
      </c>
      <c r="Z468" t="str">
        <f t="shared" si="51"/>
        <v/>
      </c>
      <c r="AA468" t="e">
        <f t="shared" si="52"/>
        <v>#REF!</v>
      </c>
    </row>
    <row r="469" spans="14:27" x14ac:dyDescent="0.15">
      <c r="N469" t="e">
        <f>Sheet9!#REF!</f>
        <v>#REF!</v>
      </c>
      <c r="O469" t="e">
        <f>Sheet9!#REF!</f>
        <v>#REF!</v>
      </c>
      <c r="P469" t="str">
        <f>IFERROR(VLOOKUP(O469,Sheet6!A:B,2,0),"")</f>
        <v/>
      </c>
      <c r="Q469" t="e">
        <f>Sheet9!#REF!</f>
        <v>#REF!</v>
      </c>
      <c r="R469" t="str">
        <f t="shared" si="48"/>
        <v/>
      </c>
      <c r="S469" t="e">
        <f>Sheet9!#REF!</f>
        <v>#REF!</v>
      </c>
      <c r="T469" t="s">
        <v>183</v>
      </c>
      <c r="U469" t="s">
        <v>184</v>
      </c>
      <c r="V469" t="e">
        <f t="shared" si="49"/>
        <v>#REF!</v>
      </c>
      <c r="Y469" t="e">
        <f t="shared" si="50"/>
        <v>#REF!</v>
      </c>
      <c r="Z469" t="str">
        <f t="shared" si="51"/>
        <v/>
      </c>
      <c r="AA469" t="e">
        <f t="shared" si="52"/>
        <v>#REF!</v>
      </c>
    </row>
    <row r="470" spans="14:27" x14ac:dyDescent="0.15">
      <c r="N470" t="e">
        <f>Sheet9!#REF!</f>
        <v>#REF!</v>
      </c>
      <c r="O470" t="e">
        <f>Sheet9!#REF!</f>
        <v>#REF!</v>
      </c>
      <c r="P470" t="str">
        <f>IFERROR(VLOOKUP(O470,Sheet6!A:B,2,0),"")</f>
        <v/>
      </c>
      <c r="Q470" t="e">
        <f>Sheet9!#REF!</f>
        <v>#REF!</v>
      </c>
      <c r="R470" t="str">
        <f t="shared" si="48"/>
        <v/>
      </c>
      <c r="S470" t="e">
        <f>Sheet9!#REF!</f>
        <v>#REF!</v>
      </c>
      <c r="T470" t="s">
        <v>183</v>
      </c>
      <c r="U470" t="s">
        <v>184</v>
      </c>
      <c r="V470" t="e">
        <f t="shared" si="49"/>
        <v>#REF!</v>
      </c>
      <c r="Y470" t="e">
        <f t="shared" si="50"/>
        <v>#REF!</v>
      </c>
      <c r="Z470" t="str">
        <f t="shared" si="51"/>
        <v/>
      </c>
      <c r="AA470" t="e">
        <f t="shared" si="52"/>
        <v>#REF!</v>
      </c>
    </row>
    <row r="471" spans="14:27" x14ac:dyDescent="0.15">
      <c r="N471" t="e">
        <f>Sheet9!#REF!</f>
        <v>#REF!</v>
      </c>
      <c r="O471" t="e">
        <f>Sheet9!#REF!</f>
        <v>#REF!</v>
      </c>
      <c r="P471" t="str">
        <f>IFERROR(VLOOKUP(O471,Sheet6!A:B,2,0),"")</f>
        <v/>
      </c>
      <c r="Q471" t="e">
        <f>Sheet9!#REF!</f>
        <v>#REF!</v>
      </c>
      <c r="R471" t="str">
        <f t="shared" si="48"/>
        <v/>
      </c>
      <c r="S471" t="e">
        <f>Sheet9!#REF!</f>
        <v>#REF!</v>
      </c>
      <c r="T471" t="s">
        <v>183</v>
      </c>
      <c r="U471" t="s">
        <v>184</v>
      </c>
      <c r="V471" t="e">
        <f t="shared" si="49"/>
        <v>#REF!</v>
      </c>
      <c r="Y471" t="e">
        <f t="shared" si="50"/>
        <v>#REF!</v>
      </c>
      <c r="Z471" t="str">
        <f t="shared" si="51"/>
        <v/>
      </c>
      <c r="AA471" t="e">
        <f t="shared" si="52"/>
        <v>#REF!</v>
      </c>
    </row>
    <row r="472" spans="14:27" x14ac:dyDescent="0.15">
      <c r="N472" t="e">
        <f>Sheet9!#REF!</f>
        <v>#REF!</v>
      </c>
      <c r="O472" t="e">
        <f>Sheet9!#REF!</f>
        <v>#REF!</v>
      </c>
      <c r="P472" t="str">
        <f>IFERROR(VLOOKUP(O472,Sheet6!A:B,2,0),"")</f>
        <v/>
      </c>
      <c r="Q472" t="e">
        <f>Sheet9!#REF!</f>
        <v>#REF!</v>
      </c>
      <c r="R472" t="str">
        <f t="shared" si="48"/>
        <v/>
      </c>
      <c r="S472" t="e">
        <f>Sheet9!#REF!</f>
        <v>#REF!</v>
      </c>
      <c r="T472" t="s">
        <v>183</v>
      </c>
      <c r="U472" t="s">
        <v>184</v>
      </c>
      <c r="V472" t="e">
        <f t="shared" si="49"/>
        <v>#REF!</v>
      </c>
      <c r="Y472" t="e">
        <f t="shared" si="50"/>
        <v>#REF!</v>
      </c>
      <c r="Z472" t="str">
        <f t="shared" si="51"/>
        <v/>
      </c>
      <c r="AA472" t="e">
        <f t="shared" si="52"/>
        <v>#REF!</v>
      </c>
    </row>
    <row r="473" spans="14:27" x14ac:dyDescent="0.15">
      <c r="N473" t="e">
        <f>Sheet9!#REF!</f>
        <v>#REF!</v>
      </c>
      <c r="O473" t="e">
        <f>Sheet9!#REF!</f>
        <v>#REF!</v>
      </c>
      <c r="P473" t="str">
        <f>IFERROR(VLOOKUP(O473,Sheet6!A:B,2,0),"")</f>
        <v/>
      </c>
      <c r="Q473" t="e">
        <f>Sheet9!#REF!</f>
        <v>#REF!</v>
      </c>
      <c r="R473" t="str">
        <f t="shared" si="48"/>
        <v/>
      </c>
      <c r="S473" t="e">
        <f>Sheet9!#REF!</f>
        <v>#REF!</v>
      </c>
      <c r="T473" t="s">
        <v>183</v>
      </c>
      <c r="U473" t="s">
        <v>184</v>
      </c>
      <c r="V473" t="e">
        <f t="shared" si="49"/>
        <v>#REF!</v>
      </c>
      <c r="Y473" t="e">
        <f t="shared" si="50"/>
        <v>#REF!</v>
      </c>
      <c r="Z473" t="str">
        <f t="shared" si="51"/>
        <v/>
      </c>
      <c r="AA473" t="e">
        <f t="shared" si="52"/>
        <v>#REF!</v>
      </c>
    </row>
    <row r="474" spans="14:27" x14ac:dyDescent="0.15">
      <c r="N474" t="e">
        <f>Sheet9!#REF!</f>
        <v>#REF!</v>
      </c>
      <c r="O474" t="e">
        <f>Sheet9!#REF!</f>
        <v>#REF!</v>
      </c>
      <c r="P474" t="str">
        <f>IFERROR(VLOOKUP(O474,Sheet6!A:B,2,0),"")</f>
        <v/>
      </c>
      <c r="Q474" t="e">
        <f>Sheet9!#REF!</f>
        <v>#REF!</v>
      </c>
      <c r="R474" t="str">
        <f t="shared" si="48"/>
        <v/>
      </c>
      <c r="S474" t="e">
        <f>Sheet9!#REF!</f>
        <v>#REF!</v>
      </c>
      <c r="T474" t="s">
        <v>183</v>
      </c>
      <c r="U474" t="s">
        <v>184</v>
      </c>
      <c r="V474" t="e">
        <f t="shared" si="49"/>
        <v>#REF!</v>
      </c>
      <c r="Y474" t="e">
        <f t="shared" si="50"/>
        <v>#REF!</v>
      </c>
      <c r="Z474" t="str">
        <f t="shared" si="51"/>
        <v/>
      </c>
      <c r="AA474" t="e">
        <f t="shared" si="52"/>
        <v>#REF!</v>
      </c>
    </row>
    <row r="475" spans="14:27" x14ac:dyDescent="0.15">
      <c r="N475" t="e">
        <f>Sheet9!#REF!</f>
        <v>#REF!</v>
      </c>
      <c r="O475" t="e">
        <f>Sheet9!#REF!</f>
        <v>#REF!</v>
      </c>
      <c r="P475" t="str">
        <f>IFERROR(VLOOKUP(O475,Sheet6!A:B,2,0),"")</f>
        <v/>
      </c>
      <c r="Q475" t="e">
        <f>Sheet9!#REF!</f>
        <v>#REF!</v>
      </c>
      <c r="R475" t="str">
        <f t="shared" si="48"/>
        <v/>
      </c>
      <c r="S475" t="e">
        <f>Sheet9!#REF!</f>
        <v>#REF!</v>
      </c>
      <c r="T475" t="s">
        <v>183</v>
      </c>
      <c r="U475" t="s">
        <v>184</v>
      </c>
      <c r="V475" t="e">
        <f t="shared" si="49"/>
        <v>#REF!</v>
      </c>
      <c r="Y475" t="e">
        <f t="shared" si="50"/>
        <v>#REF!</v>
      </c>
      <c r="Z475" t="str">
        <f t="shared" si="51"/>
        <v/>
      </c>
      <c r="AA475" t="e">
        <f t="shared" si="52"/>
        <v>#REF!</v>
      </c>
    </row>
    <row r="476" spans="14:27" x14ac:dyDescent="0.15">
      <c r="N476" t="e">
        <f>Sheet9!#REF!</f>
        <v>#REF!</v>
      </c>
      <c r="O476" t="e">
        <f>Sheet9!#REF!</f>
        <v>#REF!</v>
      </c>
      <c r="P476" t="str">
        <f>IFERROR(VLOOKUP(O476,Sheet6!A:B,2,0),"")</f>
        <v/>
      </c>
      <c r="Q476" t="e">
        <f>Sheet9!#REF!</f>
        <v>#REF!</v>
      </c>
      <c r="R476" t="str">
        <f t="shared" si="48"/>
        <v/>
      </c>
      <c r="S476" t="e">
        <f>Sheet9!#REF!</f>
        <v>#REF!</v>
      </c>
      <c r="T476" t="s">
        <v>183</v>
      </c>
      <c r="U476" t="s">
        <v>184</v>
      </c>
      <c r="V476" t="e">
        <f t="shared" si="49"/>
        <v>#REF!</v>
      </c>
      <c r="Y476" t="e">
        <f t="shared" si="50"/>
        <v>#REF!</v>
      </c>
      <c r="Z476" t="str">
        <f t="shared" si="51"/>
        <v/>
      </c>
      <c r="AA476" t="e">
        <f t="shared" si="52"/>
        <v>#REF!</v>
      </c>
    </row>
    <row r="477" spans="14:27" x14ac:dyDescent="0.15">
      <c r="N477" t="e">
        <f>Sheet9!#REF!</f>
        <v>#REF!</v>
      </c>
      <c r="O477" t="e">
        <f>Sheet9!#REF!</f>
        <v>#REF!</v>
      </c>
      <c r="P477" t="str">
        <f>IFERROR(VLOOKUP(O477,Sheet6!A:B,2,0),"")</f>
        <v/>
      </c>
      <c r="Q477" t="e">
        <f>Sheet9!#REF!</f>
        <v>#REF!</v>
      </c>
      <c r="R477" t="str">
        <f t="shared" si="48"/>
        <v/>
      </c>
      <c r="S477" t="e">
        <f>Sheet9!#REF!</f>
        <v>#REF!</v>
      </c>
      <c r="T477" t="s">
        <v>183</v>
      </c>
      <c r="U477" t="s">
        <v>184</v>
      </c>
      <c r="V477" t="e">
        <f t="shared" si="49"/>
        <v>#REF!</v>
      </c>
      <c r="Y477" t="e">
        <f t="shared" si="50"/>
        <v>#REF!</v>
      </c>
      <c r="Z477" t="str">
        <f t="shared" si="51"/>
        <v/>
      </c>
      <c r="AA477" t="e">
        <f t="shared" si="52"/>
        <v>#REF!</v>
      </c>
    </row>
    <row r="478" spans="14:27" x14ac:dyDescent="0.15">
      <c r="N478" t="e">
        <f>Sheet9!#REF!</f>
        <v>#REF!</v>
      </c>
      <c r="O478" t="e">
        <f>Sheet9!#REF!</f>
        <v>#REF!</v>
      </c>
      <c r="P478" t="str">
        <f>IFERROR(VLOOKUP(O478,Sheet6!A:B,2,0),"")</f>
        <v/>
      </c>
      <c r="Q478" t="e">
        <f>Sheet9!#REF!</f>
        <v>#REF!</v>
      </c>
      <c r="R478" t="str">
        <f t="shared" si="48"/>
        <v/>
      </c>
      <c r="S478" t="e">
        <f>Sheet9!#REF!</f>
        <v>#REF!</v>
      </c>
      <c r="T478" t="s">
        <v>183</v>
      </c>
      <c r="U478" t="s">
        <v>184</v>
      </c>
      <c r="V478" t="e">
        <f t="shared" si="49"/>
        <v>#REF!</v>
      </c>
      <c r="Y478" t="e">
        <f t="shared" si="50"/>
        <v>#REF!</v>
      </c>
      <c r="Z478" t="str">
        <f t="shared" si="51"/>
        <v/>
      </c>
      <c r="AA478" t="e">
        <f t="shared" si="52"/>
        <v>#REF!</v>
      </c>
    </row>
    <row r="479" spans="14:27" x14ac:dyDescent="0.15">
      <c r="N479" t="e">
        <f>Sheet9!#REF!</f>
        <v>#REF!</v>
      </c>
      <c r="O479" t="e">
        <f>Sheet9!#REF!</f>
        <v>#REF!</v>
      </c>
      <c r="P479" t="str">
        <f>IFERROR(VLOOKUP(O479,Sheet6!A:B,2,0),"")</f>
        <v/>
      </c>
      <c r="Q479" t="e">
        <f>Sheet9!#REF!</f>
        <v>#REF!</v>
      </c>
      <c r="R479" t="str">
        <f t="shared" si="48"/>
        <v/>
      </c>
      <c r="S479" t="e">
        <f>Sheet9!#REF!</f>
        <v>#REF!</v>
      </c>
      <c r="T479" t="s">
        <v>183</v>
      </c>
      <c r="U479" t="s">
        <v>184</v>
      </c>
      <c r="V479" t="e">
        <f t="shared" si="49"/>
        <v>#REF!</v>
      </c>
      <c r="Y479" t="e">
        <f t="shared" si="50"/>
        <v>#REF!</v>
      </c>
      <c r="Z479" t="str">
        <f t="shared" si="51"/>
        <v/>
      </c>
      <c r="AA479" t="e">
        <f t="shared" si="52"/>
        <v>#REF!</v>
      </c>
    </row>
    <row r="480" spans="14:27" x14ac:dyDescent="0.15">
      <c r="N480" t="e">
        <f>Sheet9!#REF!</f>
        <v>#REF!</v>
      </c>
      <c r="O480" t="e">
        <f>Sheet9!#REF!</f>
        <v>#REF!</v>
      </c>
      <c r="P480" t="str">
        <f>IFERROR(VLOOKUP(O480,Sheet6!A:B,2,0),"")</f>
        <v/>
      </c>
      <c r="Q480" t="e">
        <f>Sheet9!#REF!</f>
        <v>#REF!</v>
      </c>
      <c r="R480" t="str">
        <f t="shared" si="48"/>
        <v/>
      </c>
      <c r="S480" t="e">
        <f>Sheet9!#REF!</f>
        <v>#REF!</v>
      </c>
      <c r="T480" t="s">
        <v>183</v>
      </c>
      <c r="U480" t="s">
        <v>184</v>
      </c>
      <c r="V480" t="e">
        <f t="shared" si="49"/>
        <v>#REF!</v>
      </c>
      <c r="Y480" t="e">
        <f t="shared" si="50"/>
        <v>#REF!</v>
      </c>
      <c r="Z480" t="str">
        <f t="shared" si="51"/>
        <v/>
      </c>
      <c r="AA480" t="e">
        <f t="shared" si="52"/>
        <v>#REF!</v>
      </c>
    </row>
    <row r="481" spans="14:27" x14ac:dyDescent="0.15">
      <c r="N481" t="e">
        <f>Sheet9!#REF!</f>
        <v>#REF!</v>
      </c>
      <c r="O481" t="e">
        <f>Sheet9!#REF!</f>
        <v>#REF!</v>
      </c>
      <c r="P481" t="str">
        <f>IFERROR(VLOOKUP(O481,Sheet6!A:B,2,0),"")</f>
        <v/>
      </c>
      <c r="Q481" t="e">
        <f>Sheet9!#REF!</f>
        <v>#REF!</v>
      </c>
      <c r="R481" t="str">
        <f t="shared" si="48"/>
        <v/>
      </c>
      <c r="S481" t="e">
        <f>Sheet9!#REF!</f>
        <v>#REF!</v>
      </c>
      <c r="T481" t="s">
        <v>183</v>
      </c>
      <c r="U481" t="s">
        <v>184</v>
      </c>
      <c r="V481" t="e">
        <f t="shared" si="49"/>
        <v>#REF!</v>
      </c>
      <c r="Y481" t="e">
        <f t="shared" si="50"/>
        <v>#REF!</v>
      </c>
      <c r="Z481" t="str">
        <f t="shared" si="51"/>
        <v/>
      </c>
      <c r="AA481" t="e">
        <f t="shared" si="52"/>
        <v>#REF!</v>
      </c>
    </row>
    <row r="482" spans="14:27" x14ac:dyDescent="0.15">
      <c r="N482" t="e">
        <f>Sheet9!#REF!</f>
        <v>#REF!</v>
      </c>
      <c r="O482" t="e">
        <f>Sheet9!#REF!</f>
        <v>#REF!</v>
      </c>
      <c r="P482" t="str">
        <f>IFERROR(VLOOKUP(O482,Sheet6!A:B,2,0),"")</f>
        <v/>
      </c>
      <c r="Q482" t="e">
        <f>Sheet9!#REF!</f>
        <v>#REF!</v>
      </c>
      <c r="R482" t="str">
        <f t="shared" si="48"/>
        <v/>
      </c>
      <c r="S482" t="e">
        <f>Sheet9!#REF!</f>
        <v>#REF!</v>
      </c>
      <c r="T482" t="s">
        <v>183</v>
      </c>
      <c r="U482" t="s">
        <v>184</v>
      </c>
      <c r="V482" t="e">
        <f t="shared" si="49"/>
        <v>#REF!</v>
      </c>
      <c r="Y482" t="e">
        <f t="shared" si="50"/>
        <v>#REF!</v>
      </c>
      <c r="Z482" t="str">
        <f t="shared" si="51"/>
        <v/>
      </c>
      <c r="AA482" t="e">
        <f t="shared" si="52"/>
        <v>#REF!</v>
      </c>
    </row>
    <row r="483" spans="14:27" x14ac:dyDescent="0.15">
      <c r="N483" t="e">
        <f>Sheet9!#REF!</f>
        <v>#REF!</v>
      </c>
      <c r="O483" t="e">
        <f>Sheet9!#REF!</f>
        <v>#REF!</v>
      </c>
      <c r="P483" t="str">
        <f>IFERROR(VLOOKUP(O483,Sheet6!A:B,2,0),"")</f>
        <v/>
      </c>
      <c r="Q483" t="e">
        <f>Sheet9!#REF!</f>
        <v>#REF!</v>
      </c>
      <c r="R483" t="str">
        <f t="shared" si="48"/>
        <v/>
      </c>
      <c r="S483" t="e">
        <f>Sheet9!#REF!</f>
        <v>#REF!</v>
      </c>
      <c r="T483" t="s">
        <v>183</v>
      </c>
      <c r="U483" t="s">
        <v>184</v>
      </c>
      <c r="V483" t="e">
        <f t="shared" si="49"/>
        <v>#REF!</v>
      </c>
      <c r="Y483" t="e">
        <f t="shared" si="50"/>
        <v>#REF!</v>
      </c>
      <c r="Z483" t="str">
        <f t="shared" si="51"/>
        <v/>
      </c>
      <c r="AA483" t="e">
        <f t="shared" si="52"/>
        <v>#REF!</v>
      </c>
    </row>
    <row r="484" spans="14:27" x14ac:dyDescent="0.15">
      <c r="N484" t="e">
        <f>Sheet9!#REF!</f>
        <v>#REF!</v>
      </c>
      <c r="O484" t="e">
        <f>Sheet9!#REF!</f>
        <v>#REF!</v>
      </c>
      <c r="P484" t="str">
        <f>IFERROR(VLOOKUP(O484,Sheet6!A:B,2,0),"")</f>
        <v/>
      </c>
      <c r="Q484" t="e">
        <f>Sheet9!#REF!</f>
        <v>#REF!</v>
      </c>
      <c r="R484" t="str">
        <f t="shared" si="48"/>
        <v/>
      </c>
      <c r="S484" t="e">
        <f>Sheet9!#REF!</f>
        <v>#REF!</v>
      </c>
      <c r="T484" t="s">
        <v>183</v>
      </c>
      <c r="U484" t="s">
        <v>184</v>
      </c>
      <c r="V484" t="e">
        <f t="shared" si="49"/>
        <v>#REF!</v>
      </c>
      <c r="Y484" t="e">
        <f t="shared" si="50"/>
        <v>#REF!</v>
      </c>
      <c r="Z484" t="str">
        <f t="shared" si="51"/>
        <v/>
      </c>
      <c r="AA484" t="e">
        <f t="shared" si="52"/>
        <v>#REF!</v>
      </c>
    </row>
    <row r="485" spans="14:27" x14ac:dyDescent="0.15">
      <c r="N485" t="e">
        <f>Sheet9!#REF!</f>
        <v>#REF!</v>
      </c>
      <c r="O485" t="e">
        <f>Sheet9!#REF!</f>
        <v>#REF!</v>
      </c>
      <c r="P485" t="str">
        <f>IFERROR(VLOOKUP(O485,Sheet6!A:B,2,0),"")</f>
        <v/>
      </c>
      <c r="Q485" t="e">
        <f>Sheet9!#REF!</f>
        <v>#REF!</v>
      </c>
      <c r="R485" t="str">
        <f t="shared" si="48"/>
        <v/>
      </c>
      <c r="S485" t="e">
        <f>Sheet9!#REF!</f>
        <v>#REF!</v>
      </c>
      <c r="T485" t="s">
        <v>183</v>
      </c>
      <c r="U485" t="s">
        <v>184</v>
      </c>
      <c r="V485" t="e">
        <f t="shared" si="49"/>
        <v>#REF!</v>
      </c>
      <c r="Y485" t="e">
        <f t="shared" si="50"/>
        <v>#REF!</v>
      </c>
      <c r="Z485" t="str">
        <f t="shared" si="51"/>
        <v/>
      </c>
      <c r="AA485" t="e">
        <f t="shared" si="52"/>
        <v>#REF!</v>
      </c>
    </row>
    <row r="486" spans="14:27" x14ac:dyDescent="0.15">
      <c r="N486" t="e">
        <f>Sheet9!#REF!</f>
        <v>#REF!</v>
      </c>
      <c r="O486" t="e">
        <f>Sheet9!#REF!</f>
        <v>#REF!</v>
      </c>
      <c r="P486" t="str">
        <f>IFERROR(VLOOKUP(O486,Sheet6!A:B,2,0),"")</f>
        <v/>
      </c>
      <c r="Q486" t="e">
        <f>Sheet9!#REF!</f>
        <v>#REF!</v>
      </c>
      <c r="R486" t="str">
        <f t="shared" si="48"/>
        <v/>
      </c>
      <c r="S486" t="e">
        <f>Sheet9!#REF!</f>
        <v>#REF!</v>
      </c>
      <c r="T486" t="s">
        <v>183</v>
      </c>
      <c r="U486" t="s">
        <v>184</v>
      </c>
      <c r="V486" t="e">
        <f t="shared" si="49"/>
        <v>#REF!</v>
      </c>
      <c r="Y486" t="e">
        <f t="shared" si="50"/>
        <v>#REF!</v>
      </c>
      <c r="Z486" t="str">
        <f t="shared" si="51"/>
        <v/>
      </c>
      <c r="AA486" t="e">
        <f t="shared" si="52"/>
        <v>#REF!</v>
      </c>
    </row>
    <row r="487" spans="14:27" x14ac:dyDescent="0.15">
      <c r="N487" t="e">
        <f>Sheet9!#REF!</f>
        <v>#REF!</v>
      </c>
      <c r="O487" t="e">
        <f>Sheet9!#REF!</f>
        <v>#REF!</v>
      </c>
      <c r="P487" t="str">
        <f>IFERROR(VLOOKUP(O487,Sheet6!A:B,2,0),"")</f>
        <v/>
      </c>
      <c r="Q487" t="e">
        <f>Sheet9!#REF!</f>
        <v>#REF!</v>
      </c>
      <c r="R487" t="str">
        <f t="shared" si="48"/>
        <v/>
      </c>
      <c r="S487" t="e">
        <f>Sheet9!#REF!</f>
        <v>#REF!</v>
      </c>
      <c r="T487" t="s">
        <v>183</v>
      </c>
      <c r="U487" t="s">
        <v>184</v>
      </c>
      <c r="V487" t="e">
        <f t="shared" si="49"/>
        <v>#REF!</v>
      </c>
      <c r="Y487" t="e">
        <f t="shared" si="50"/>
        <v>#REF!</v>
      </c>
      <c r="Z487" t="str">
        <f t="shared" si="51"/>
        <v/>
      </c>
      <c r="AA487" t="e">
        <f t="shared" si="52"/>
        <v>#REF!</v>
      </c>
    </row>
    <row r="488" spans="14:27" x14ac:dyDescent="0.15">
      <c r="N488" t="e">
        <f>Sheet9!#REF!</f>
        <v>#REF!</v>
      </c>
      <c r="O488" t="e">
        <f>Sheet9!#REF!</f>
        <v>#REF!</v>
      </c>
      <c r="P488" t="str">
        <f>IFERROR(VLOOKUP(O488,Sheet6!A:B,2,0),"")</f>
        <v/>
      </c>
      <c r="Q488" t="e">
        <f>Sheet9!#REF!</f>
        <v>#REF!</v>
      </c>
      <c r="R488" t="str">
        <f t="shared" si="48"/>
        <v/>
      </c>
      <c r="S488" t="e">
        <f>Sheet9!#REF!</f>
        <v>#REF!</v>
      </c>
      <c r="T488" t="s">
        <v>183</v>
      </c>
      <c r="U488" t="s">
        <v>184</v>
      </c>
      <c r="V488" t="e">
        <f t="shared" si="49"/>
        <v>#REF!</v>
      </c>
      <c r="Y488" t="e">
        <f t="shared" si="50"/>
        <v>#REF!</v>
      </c>
      <c r="Z488" t="str">
        <f t="shared" si="51"/>
        <v/>
      </c>
      <c r="AA488" t="e">
        <f t="shared" si="52"/>
        <v>#REF!</v>
      </c>
    </row>
    <row r="489" spans="14:27" x14ac:dyDescent="0.15">
      <c r="N489" t="e">
        <f>Sheet9!#REF!</f>
        <v>#REF!</v>
      </c>
      <c r="O489" t="e">
        <f>Sheet9!#REF!</f>
        <v>#REF!</v>
      </c>
      <c r="P489" t="str">
        <f>IFERROR(VLOOKUP(O489,Sheet6!A:B,2,0),"")</f>
        <v/>
      </c>
      <c r="Q489" t="e">
        <f>Sheet9!#REF!</f>
        <v>#REF!</v>
      </c>
      <c r="R489" t="str">
        <f t="shared" si="48"/>
        <v/>
      </c>
      <c r="S489" t="e">
        <f>Sheet9!#REF!</f>
        <v>#REF!</v>
      </c>
      <c r="T489" t="s">
        <v>183</v>
      </c>
      <c r="U489" t="s">
        <v>184</v>
      </c>
      <c r="V489" t="e">
        <f t="shared" si="49"/>
        <v>#REF!</v>
      </c>
      <c r="Y489" t="e">
        <f t="shared" si="50"/>
        <v>#REF!</v>
      </c>
      <c r="Z489" t="str">
        <f t="shared" si="51"/>
        <v/>
      </c>
      <c r="AA489" t="e">
        <f t="shared" si="52"/>
        <v>#REF!</v>
      </c>
    </row>
    <row r="490" spans="14:27" x14ac:dyDescent="0.15">
      <c r="N490" t="e">
        <f>Sheet9!#REF!</f>
        <v>#REF!</v>
      </c>
      <c r="O490" t="e">
        <f>Sheet9!#REF!</f>
        <v>#REF!</v>
      </c>
      <c r="P490" t="str">
        <f>IFERROR(VLOOKUP(O490,Sheet6!A:B,2,0),"")</f>
        <v/>
      </c>
      <c r="Q490" t="e">
        <f>Sheet9!#REF!</f>
        <v>#REF!</v>
      </c>
      <c r="R490" t="str">
        <f t="shared" si="48"/>
        <v/>
      </c>
      <c r="S490" t="e">
        <f>Sheet9!#REF!</f>
        <v>#REF!</v>
      </c>
      <c r="T490" t="s">
        <v>183</v>
      </c>
      <c r="U490" t="s">
        <v>184</v>
      </c>
      <c r="V490" t="e">
        <f t="shared" si="49"/>
        <v>#REF!</v>
      </c>
      <c r="Y490" t="e">
        <f t="shared" si="50"/>
        <v>#REF!</v>
      </c>
      <c r="Z490" t="str">
        <f t="shared" si="51"/>
        <v/>
      </c>
      <c r="AA490" t="e">
        <f t="shared" si="52"/>
        <v>#REF!</v>
      </c>
    </row>
    <row r="491" spans="14:27" x14ac:dyDescent="0.15">
      <c r="N491" t="e">
        <f>Sheet9!#REF!</f>
        <v>#REF!</v>
      </c>
      <c r="O491" t="e">
        <f>Sheet9!#REF!</f>
        <v>#REF!</v>
      </c>
      <c r="P491" t="str">
        <f>IFERROR(VLOOKUP(O491,Sheet6!A:B,2,0),"")</f>
        <v/>
      </c>
      <c r="Q491" t="e">
        <f>Sheet9!#REF!</f>
        <v>#REF!</v>
      </c>
      <c r="R491" t="str">
        <f t="shared" si="48"/>
        <v/>
      </c>
      <c r="S491" t="e">
        <f>Sheet9!#REF!</f>
        <v>#REF!</v>
      </c>
      <c r="T491" t="s">
        <v>183</v>
      </c>
      <c r="U491" t="s">
        <v>184</v>
      </c>
      <c r="V491" t="e">
        <f t="shared" si="49"/>
        <v>#REF!</v>
      </c>
      <c r="Y491" t="e">
        <f t="shared" si="50"/>
        <v>#REF!</v>
      </c>
      <c r="Z491" t="str">
        <f t="shared" si="51"/>
        <v/>
      </c>
      <c r="AA491" t="e">
        <f t="shared" si="52"/>
        <v>#REF!</v>
      </c>
    </row>
    <row r="492" spans="14:27" x14ac:dyDescent="0.15">
      <c r="N492" t="e">
        <f>Sheet9!#REF!</f>
        <v>#REF!</v>
      </c>
      <c r="O492" t="e">
        <f>Sheet9!#REF!</f>
        <v>#REF!</v>
      </c>
      <c r="P492" t="str">
        <f>IFERROR(VLOOKUP(O492,Sheet6!A:B,2,0),"")</f>
        <v/>
      </c>
      <c r="Q492" t="e">
        <f>Sheet9!#REF!</f>
        <v>#REF!</v>
      </c>
      <c r="R492" t="str">
        <f t="shared" si="48"/>
        <v/>
      </c>
      <c r="S492" t="e">
        <f>Sheet9!#REF!</f>
        <v>#REF!</v>
      </c>
      <c r="T492" t="s">
        <v>183</v>
      </c>
      <c r="U492" t="s">
        <v>184</v>
      </c>
      <c r="V492" t="e">
        <f t="shared" si="49"/>
        <v>#REF!</v>
      </c>
      <c r="Y492" t="e">
        <f t="shared" si="50"/>
        <v>#REF!</v>
      </c>
      <c r="Z492" t="str">
        <f t="shared" si="51"/>
        <v/>
      </c>
      <c r="AA492" t="e">
        <f t="shared" si="52"/>
        <v>#REF!</v>
      </c>
    </row>
    <row r="493" spans="14:27" x14ac:dyDescent="0.15">
      <c r="N493" t="e">
        <f>Sheet9!#REF!</f>
        <v>#REF!</v>
      </c>
      <c r="O493" t="e">
        <f>Sheet9!#REF!</f>
        <v>#REF!</v>
      </c>
      <c r="P493" t="str">
        <f>IFERROR(VLOOKUP(O493,Sheet6!A:B,2,0),"")</f>
        <v/>
      </c>
      <c r="Q493" t="e">
        <f>Sheet9!#REF!</f>
        <v>#REF!</v>
      </c>
      <c r="R493" t="str">
        <f t="shared" si="48"/>
        <v/>
      </c>
      <c r="S493" t="e">
        <f>Sheet9!#REF!</f>
        <v>#REF!</v>
      </c>
      <c r="T493" t="s">
        <v>183</v>
      </c>
      <c r="U493" t="s">
        <v>184</v>
      </c>
      <c r="V493" t="e">
        <f t="shared" si="49"/>
        <v>#REF!</v>
      </c>
      <c r="Y493" t="e">
        <f t="shared" si="50"/>
        <v>#REF!</v>
      </c>
      <c r="Z493" t="str">
        <f t="shared" si="51"/>
        <v/>
      </c>
      <c r="AA493" t="e">
        <f t="shared" si="52"/>
        <v>#REF!</v>
      </c>
    </row>
    <row r="494" spans="14:27" x14ac:dyDescent="0.15">
      <c r="N494" t="e">
        <f>Sheet9!#REF!</f>
        <v>#REF!</v>
      </c>
      <c r="O494" t="e">
        <f>Sheet9!#REF!</f>
        <v>#REF!</v>
      </c>
      <c r="P494" t="str">
        <f>IFERROR(VLOOKUP(O494,Sheet6!A:B,2,0),"")</f>
        <v/>
      </c>
      <c r="Q494" t="e">
        <f>Sheet9!#REF!</f>
        <v>#REF!</v>
      </c>
      <c r="R494" t="str">
        <f t="shared" si="48"/>
        <v/>
      </c>
      <c r="S494" t="e">
        <f>Sheet9!#REF!</f>
        <v>#REF!</v>
      </c>
      <c r="T494" t="s">
        <v>183</v>
      </c>
      <c r="U494" t="s">
        <v>184</v>
      </c>
      <c r="V494" t="e">
        <f t="shared" si="49"/>
        <v>#REF!</v>
      </c>
      <c r="Y494" t="e">
        <f t="shared" si="50"/>
        <v>#REF!</v>
      </c>
      <c r="Z494" t="str">
        <f t="shared" si="51"/>
        <v/>
      </c>
      <c r="AA494" t="e">
        <f t="shared" si="52"/>
        <v>#REF!</v>
      </c>
    </row>
    <row r="495" spans="14:27" x14ac:dyDescent="0.15">
      <c r="N495" t="e">
        <f>Sheet9!#REF!</f>
        <v>#REF!</v>
      </c>
      <c r="O495" t="e">
        <f>Sheet9!#REF!</f>
        <v>#REF!</v>
      </c>
      <c r="P495" t="str">
        <f>IFERROR(VLOOKUP(O495,Sheet6!A:B,2,0),"")</f>
        <v/>
      </c>
      <c r="Q495" t="e">
        <f>Sheet9!#REF!</f>
        <v>#REF!</v>
      </c>
      <c r="R495" t="str">
        <f t="shared" si="48"/>
        <v/>
      </c>
      <c r="S495" t="e">
        <f>Sheet9!#REF!</f>
        <v>#REF!</v>
      </c>
      <c r="T495" t="s">
        <v>183</v>
      </c>
      <c r="U495" t="s">
        <v>184</v>
      </c>
      <c r="V495" t="e">
        <f t="shared" si="49"/>
        <v>#REF!</v>
      </c>
      <c r="Y495" t="e">
        <f t="shared" si="50"/>
        <v>#REF!</v>
      </c>
      <c r="Z495" t="str">
        <f t="shared" si="51"/>
        <v/>
      </c>
      <c r="AA495" t="e">
        <f t="shared" si="52"/>
        <v>#REF!</v>
      </c>
    </row>
    <row r="496" spans="14:27" x14ac:dyDescent="0.15">
      <c r="N496" t="e">
        <f>Sheet9!#REF!</f>
        <v>#REF!</v>
      </c>
      <c r="O496" t="e">
        <f>Sheet9!#REF!</f>
        <v>#REF!</v>
      </c>
      <c r="P496" t="str">
        <f>IFERROR(VLOOKUP(O496,Sheet6!A:B,2,0),"")</f>
        <v/>
      </c>
      <c r="Q496" t="e">
        <f>Sheet9!#REF!</f>
        <v>#REF!</v>
      </c>
      <c r="R496" t="str">
        <f t="shared" si="48"/>
        <v/>
      </c>
      <c r="S496" t="e">
        <f>Sheet9!#REF!</f>
        <v>#REF!</v>
      </c>
      <c r="T496" t="s">
        <v>183</v>
      </c>
      <c r="U496" t="s">
        <v>184</v>
      </c>
      <c r="V496" t="e">
        <f t="shared" si="49"/>
        <v>#REF!</v>
      </c>
      <c r="Y496" t="e">
        <f t="shared" si="50"/>
        <v>#REF!</v>
      </c>
      <c r="Z496" t="str">
        <f t="shared" si="51"/>
        <v/>
      </c>
      <c r="AA496" t="e">
        <f t="shared" si="52"/>
        <v>#REF!</v>
      </c>
    </row>
    <row r="497" spans="14:27" x14ac:dyDescent="0.15">
      <c r="N497" t="e">
        <f>Sheet9!#REF!</f>
        <v>#REF!</v>
      </c>
      <c r="O497" t="e">
        <f>Sheet9!#REF!</f>
        <v>#REF!</v>
      </c>
      <c r="P497" t="str">
        <f>IFERROR(VLOOKUP(O497,Sheet6!A:B,2,0),"")</f>
        <v/>
      </c>
      <c r="Q497" t="e">
        <f>Sheet9!#REF!</f>
        <v>#REF!</v>
      </c>
      <c r="R497" t="str">
        <f t="shared" si="48"/>
        <v/>
      </c>
      <c r="S497" t="e">
        <f>Sheet9!#REF!</f>
        <v>#REF!</v>
      </c>
      <c r="T497" t="s">
        <v>183</v>
      </c>
      <c r="U497" t="s">
        <v>184</v>
      </c>
      <c r="V497" t="e">
        <f t="shared" si="49"/>
        <v>#REF!</v>
      </c>
      <c r="Y497" t="e">
        <f t="shared" si="50"/>
        <v>#REF!</v>
      </c>
      <c r="Z497" t="str">
        <f t="shared" si="51"/>
        <v/>
      </c>
      <c r="AA497" t="e">
        <f t="shared" si="52"/>
        <v>#REF!</v>
      </c>
    </row>
    <row r="498" spans="14:27" x14ac:dyDescent="0.15">
      <c r="N498" t="e">
        <f>Sheet9!#REF!</f>
        <v>#REF!</v>
      </c>
      <c r="O498" t="e">
        <f>Sheet9!#REF!</f>
        <v>#REF!</v>
      </c>
      <c r="P498" t="str">
        <f>IFERROR(VLOOKUP(O498,Sheet6!A:B,2,0),"")</f>
        <v/>
      </c>
      <c r="Q498" t="e">
        <f>Sheet9!#REF!</f>
        <v>#REF!</v>
      </c>
      <c r="R498" t="str">
        <f t="shared" si="48"/>
        <v/>
      </c>
      <c r="S498" t="e">
        <f>Sheet9!#REF!</f>
        <v>#REF!</v>
      </c>
      <c r="T498" t="s">
        <v>183</v>
      </c>
      <c r="U498" t="s">
        <v>184</v>
      </c>
      <c r="V498" t="e">
        <f t="shared" si="49"/>
        <v>#REF!</v>
      </c>
      <c r="Y498" t="e">
        <f t="shared" si="50"/>
        <v>#REF!</v>
      </c>
      <c r="Z498" t="str">
        <f t="shared" si="51"/>
        <v/>
      </c>
      <c r="AA498" t="e">
        <f t="shared" si="52"/>
        <v>#REF!</v>
      </c>
    </row>
    <row r="499" spans="14:27" x14ac:dyDescent="0.15">
      <c r="N499" t="e">
        <f>Sheet9!#REF!</f>
        <v>#REF!</v>
      </c>
      <c r="O499" t="e">
        <f>Sheet9!#REF!</f>
        <v>#REF!</v>
      </c>
      <c r="P499" t="str">
        <f>IFERROR(VLOOKUP(O499,Sheet6!A:B,2,0),"")</f>
        <v/>
      </c>
      <c r="Q499" t="e">
        <f>Sheet9!#REF!</f>
        <v>#REF!</v>
      </c>
      <c r="R499" t="str">
        <f t="shared" si="48"/>
        <v/>
      </c>
      <c r="S499" t="e">
        <f>Sheet9!#REF!</f>
        <v>#REF!</v>
      </c>
      <c r="T499" t="s">
        <v>183</v>
      </c>
      <c r="U499" t="s">
        <v>184</v>
      </c>
      <c r="V499" t="e">
        <f t="shared" si="49"/>
        <v>#REF!</v>
      </c>
      <c r="Y499" t="e">
        <f t="shared" si="50"/>
        <v>#REF!</v>
      </c>
      <c r="Z499" t="str">
        <f t="shared" si="51"/>
        <v/>
      </c>
      <c r="AA499" t="e">
        <f t="shared" si="52"/>
        <v>#REF!</v>
      </c>
    </row>
    <row r="500" spans="14:27" x14ac:dyDescent="0.15">
      <c r="N500" t="e">
        <f>Sheet9!#REF!</f>
        <v>#REF!</v>
      </c>
      <c r="O500" t="e">
        <f>Sheet9!#REF!</f>
        <v>#REF!</v>
      </c>
      <c r="P500" t="str">
        <f>IFERROR(VLOOKUP(O500,Sheet6!A:B,2,0),"")</f>
        <v/>
      </c>
      <c r="Q500" t="e">
        <f>Sheet9!#REF!</f>
        <v>#REF!</v>
      </c>
      <c r="R500" t="str">
        <f t="shared" si="48"/>
        <v/>
      </c>
      <c r="S500" t="e">
        <f>Sheet9!#REF!</f>
        <v>#REF!</v>
      </c>
      <c r="T500" t="s">
        <v>183</v>
      </c>
      <c r="U500" t="s">
        <v>184</v>
      </c>
      <c r="V500" t="e">
        <f t="shared" si="49"/>
        <v>#REF!</v>
      </c>
      <c r="Y500" t="e">
        <f t="shared" si="50"/>
        <v>#REF!</v>
      </c>
      <c r="Z500" t="str">
        <f t="shared" si="51"/>
        <v/>
      </c>
      <c r="AA500" t="e">
        <f t="shared" si="52"/>
        <v>#REF!</v>
      </c>
    </row>
    <row r="501" spans="14:27" x14ac:dyDescent="0.15">
      <c r="N501" t="e">
        <f>Sheet9!#REF!</f>
        <v>#REF!</v>
      </c>
      <c r="O501" t="e">
        <f>Sheet9!#REF!</f>
        <v>#REF!</v>
      </c>
      <c r="P501" t="str">
        <f>IFERROR(VLOOKUP(O501,Sheet6!A:B,2,0),"")</f>
        <v/>
      </c>
      <c r="Q501" t="e">
        <f>Sheet9!#REF!</f>
        <v>#REF!</v>
      </c>
      <c r="R501" t="str">
        <f t="shared" si="48"/>
        <v/>
      </c>
      <c r="S501" t="e">
        <f>Sheet9!#REF!</f>
        <v>#REF!</v>
      </c>
      <c r="T501" t="s">
        <v>183</v>
      </c>
      <c r="U501" t="s">
        <v>184</v>
      </c>
      <c r="V501" t="e">
        <f t="shared" si="49"/>
        <v>#REF!</v>
      </c>
      <c r="Y501" t="e">
        <f t="shared" si="50"/>
        <v>#REF!</v>
      </c>
      <c r="Z501" t="str">
        <f t="shared" si="51"/>
        <v/>
      </c>
      <c r="AA501" t="e">
        <f t="shared" si="52"/>
        <v>#REF!</v>
      </c>
    </row>
    <row r="502" spans="14:27" x14ac:dyDescent="0.15">
      <c r="N502" t="e">
        <f>Sheet9!#REF!</f>
        <v>#REF!</v>
      </c>
      <c r="O502" t="e">
        <f>Sheet9!#REF!</f>
        <v>#REF!</v>
      </c>
      <c r="P502" t="str">
        <f>IFERROR(VLOOKUP(O502,Sheet6!A:B,2,0),"")</f>
        <v/>
      </c>
      <c r="Q502" t="e">
        <f>Sheet9!#REF!</f>
        <v>#REF!</v>
      </c>
      <c r="R502" t="str">
        <f t="shared" si="48"/>
        <v/>
      </c>
      <c r="S502" t="e">
        <f>Sheet9!#REF!</f>
        <v>#REF!</v>
      </c>
      <c r="T502" t="s">
        <v>183</v>
      </c>
      <c r="U502" t="s">
        <v>184</v>
      </c>
      <c r="V502" t="e">
        <f t="shared" si="49"/>
        <v>#REF!</v>
      </c>
      <c r="Y502" t="e">
        <f t="shared" si="50"/>
        <v>#REF!</v>
      </c>
      <c r="Z502" t="str">
        <f t="shared" si="51"/>
        <v/>
      </c>
      <c r="AA502" t="e">
        <f t="shared" si="52"/>
        <v>#REF!</v>
      </c>
    </row>
    <row r="503" spans="14:27" x14ac:dyDescent="0.15">
      <c r="N503" t="e">
        <f>Sheet9!#REF!</f>
        <v>#REF!</v>
      </c>
      <c r="O503" t="e">
        <f>Sheet9!#REF!</f>
        <v>#REF!</v>
      </c>
      <c r="P503" t="str">
        <f>IFERROR(VLOOKUP(O503,Sheet6!A:B,2,0),"")</f>
        <v/>
      </c>
      <c r="Q503" t="e">
        <f>Sheet9!#REF!</f>
        <v>#REF!</v>
      </c>
      <c r="R503" t="str">
        <f t="shared" si="48"/>
        <v/>
      </c>
      <c r="S503" t="e">
        <f>Sheet9!#REF!</f>
        <v>#REF!</v>
      </c>
      <c r="T503" t="s">
        <v>183</v>
      </c>
      <c r="U503" t="s">
        <v>184</v>
      </c>
      <c r="V503" t="e">
        <f t="shared" si="49"/>
        <v>#REF!</v>
      </c>
      <c r="Y503" t="e">
        <f t="shared" si="50"/>
        <v>#REF!</v>
      </c>
      <c r="Z503" t="str">
        <f t="shared" si="51"/>
        <v/>
      </c>
      <c r="AA503" t="e">
        <f t="shared" si="52"/>
        <v>#REF!</v>
      </c>
    </row>
    <row r="504" spans="14:27" x14ac:dyDescent="0.15">
      <c r="N504" t="e">
        <f>Sheet9!#REF!</f>
        <v>#REF!</v>
      </c>
      <c r="O504" t="e">
        <f>Sheet9!#REF!</f>
        <v>#REF!</v>
      </c>
      <c r="P504" t="str">
        <f>IFERROR(VLOOKUP(O504,Sheet6!A:B,2,0),"")</f>
        <v/>
      </c>
      <c r="Q504" t="e">
        <f>Sheet9!#REF!</f>
        <v>#REF!</v>
      </c>
      <c r="R504" t="str">
        <f t="shared" si="48"/>
        <v/>
      </c>
      <c r="S504" t="e">
        <f>Sheet9!#REF!</f>
        <v>#REF!</v>
      </c>
      <c r="T504" t="s">
        <v>183</v>
      </c>
      <c r="U504" t="s">
        <v>184</v>
      </c>
      <c r="V504" t="e">
        <f t="shared" si="49"/>
        <v>#REF!</v>
      </c>
      <c r="Y504" t="e">
        <f t="shared" si="50"/>
        <v>#REF!</v>
      </c>
      <c r="Z504" t="str">
        <f t="shared" si="51"/>
        <v/>
      </c>
      <c r="AA504" t="e">
        <f t="shared" si="52"/>
        <v>#REF!</v>
      </c>
    </row>
    <row r="505" spans="14:27" x14ac:dyDescent="0.15">
      <c r="N505" t="e">
        <f>Sheet9!#REF!</f>
        <v>#REF!</v>
      </c>
      <c r="O505" t="e">
        <f>Sheet9!#REF!</f>
        <v>#REF!</v>
      </c>
      <c r="P505" t="str">
        <f>IFERROR(VLOOKUP(O505,Sheet6!A:B,2,0),"")</f>
        <v/>
      </c>
      <c r="Q505" t="e">
        <f>Sheet9!#REF!</f>
        <v>#REF!</v>
      </c>
      <c r="R505" t="str">
        <f t="shared" si="48"/>
        <v/>
      </c>
      <c r="S505" t="e">
        <f>Sheet9!#REF!</f>
        <v>#REF!</v>
      </c>
      <c r="T505" t="s">
        <v>183</v>
      </c>
      <c r="U505" t="s">
        <v>184</v>
      </c>
      <c r="V505" t="e">
        <f t="shared" si="49"/>
        <v>#REF!</v>
      </c>
      <c r="Y505" t="e">
        <f t="shared" si="50"/>
        <v>#REF!</v>
      </c>
      <c r="Z505" t="str">
        <f t="shared" si="51"/>
        <v/>
      </c>
      <c r="AA505" t="e">
        <f t="shared" si="52"/>
        <v>#REF!</v>
      </c>
    </row>
    <row r="506" spans="14:27" x14ac:dyDescent="0.15">
      <c r="N506" t="e">
        <f>Sheet9!#REF!</f>
        <v>#REF!</v>
      </c>
      <c r="O506" t="e">
        <f>Sheet9!#REF!</f>
        <v>#REF!</v>
      </c>
      <c r="P506" t="str">
        <f>IFERROR(VLOOKUP(O506,Sheet6!A:B,2,0),"")</f>
        <v/>
      </c>
      <c r="Q506" t="e">
        <f>Sheet9!#REF!</f>
        <v>#REF!</v>
      </c>
      <c r="R506" t="str">
        <f t="shared" si="48"/>
        <v/>
      </c>
      <c r="S506" t="e">
        <f>Sheet9!#REF!</f>
        <v>#REF!</v>
      </c>
      <c r="T506" t="s">
        <v>183</v>
      </c>
      <c r="U506" t="s">
        <v>184</v>
      </c>
      <c r="V506" t="e">
        <f t="shared" si="49"/>
        <v>#REF!</v>
      </c>
      <c r="Y506" t="e">
        <f t="shared" si="50"/>
        <v>#REF!</v>
      </c>
      <c r="Z506" t="str">
        <f t="shared" si="51"/>
        <v/>
      </c>
      <c r="AA506" t="e">
        <f t="shared" si="52"/>
        <v>#REF!</v>
      </c>
    </row>
    <row r="507" spans="14:27" x14ac:dyDescent="0.15">
      <c r="N507" t="e">
        <f>Sheet9!#REF!</f>
        <v>#REF!</v>
      </c>
      <c r="O507" t="e">
        <f>Sheet9!#REF!</f>
        <v>#REF!</v>
      </c>
      <c r="P507" t="str">
        <f>IFERROR(VLOOKUP(O507,Sheet6!A:B,2,0),"")</f>
        <v/>
      </c>
      <c r="Q507" t="e">
        <f>Sheet9!#REF!</f>
        <v>#REF!</v>
      </c>
      <c r="R507" t="str">
        <f t="shared" ref="R507:R570" si="53">IFERROR(VLOOKUP(Q507,AG:AH,2,0),"")</f>
        <v/>
      </c>
      <c r="S507" t="e">
        <f>Sheet9!#REF!</f>
        <v>#REF!</v>
      </c>
      <c r="T507" t="s">
        <v>183</v>
      </c>
      <c r="U507" t="s">
        <v>184</v>
      </c>
      <c r="V507" t="e">
        <f t="shared" ref="V507:V570" si="54">CONCATENATE(P507,R507,S507,T507,U507)</f>
        <v>#REF!</v>
      </c>
      <c r="Y507" t="e">
        <f t="shared" ref="Y507:Y570" si="55">N507</f>
        <v>#REF!</v>
      </c>
      <c r="Z507" t="str">
        <f t="shared" ref="Z507:Z570" si="56">IFERROR(VLOOKUP(V507,I:M,5,0),"")</f>
        <v/>
      </c>
      <c r="AA507" t="e">
        <f t="shared" ref="AA507:AA570" si="57">V507</f>
        <v>#REF!</v>
      </c>
    </row>
    <row r="508" spans="14:27" x14ac:dyDescent="0.15">
      <c r="N508" t="e">
        <f>Sheet9!#REF!</f>
        <v>#REF!</v>
      </c>
      <c r="O508" t="e">
        <f>Sheet9!#REF!</f>
        <v>#REF!</v>
      </c>
      <c r="P508" t="str">
        <f>IFERROR(VLOOKUP(O508,Sheet6!A:B,2,0),"")</f>
        <v/>
      </c>
      <c r="Q508" t="e">
        <f>Sheet9!#REF!</f>
        <v>#REF!</v>
      </c>
      <c r="R508" t="str">
        <f t="shared" si="53"/>
        <v/>
      </c>
      <c r="S508" t="e">
        <f>Sheet9!#REF!</f>
        <v>#REF!</v>
      </c>
      <c r="T508" t="s">
        <v>183</v>
      </c>
      <c r="U508" t="s">
        <v>184</v>
      </c>
      <c r="V508" t="e">
        <f t="shared" si="54"/>
        <v>#REF!</v>
      </c>
      <c r="Y508" t="e">
        <f t="shared" si="55"/>
        <v>#REF!</v>
      </c>
      <c r="Z508" t="str">
        <f t="shared" si="56"/>
        <v/>
      </c>
      <c r="AA508" t="e">
        <f t="shared" si="57"/>
        <v>#REF!</v>
      </c>
    </row>
    <row r="509" spans="14:27" x14ac:dyDescent="0.15">
      <c r="N509" t="e">
        <f>Sheet9!#REF!</f>
        <v>#REF!</v>
      </c>
      <c r="O509" t="e">
        <f>Sheet9!#REF!</f>
        <v>#REF!</v>
      </c>
      <c r="P509" t="str">
        <f>IFERROR(VLOOKUP(O509,Sheet6!A:B,2,0),"")</f>
        <v/>
      </c>
      <c r="Q509" t="e">
        <f>Sheet9!#REF!</f>
        <v>#REF!</v>
      </c>
      <c r="R509" t="str">
        <f t="shared" si="53"/>
        <v/>
      </c>
      <c r="S509" t="e">
        <f>Sheet9!#REF!</f>
        <v>#REF!</v>
      </c>
      <c r="T509" t="s">
        <v>183</v>
      </c>
      <c r="U509" t="s">
        <v>184</v>
      </c>
      <c r="V509" t="e">
        <f t="shared" si="54"/>
        <v>#REF!</v>
      </c>
      <c r="Y509" t="e">
        <f t="shared" si="55"/>
        <v>#REF!</v>
      </c>
      <c r="Z509" t="str">
        <f t="shared" si="56"/>
        <v/>
      </c>
      <c r="AA509" t="e">
        <f t="shared" si="57"/>
        <v>#REF!</v>
      </c>
    </row>
    <row r="510" spans="14:27" x14ac:dyDescent="0.15">
      <c r="N510" t="e">
        <f>Sheet9!#REF!</f>
        <v>#REF!</v>
      </c>
      <c r="O510" t="e">
        <f>Sheet9!#REF!</f>
        <v>#REF!</v>
      </c>
      <c r="P510" t="str">
        <f>IFERROR(VLOOKUP(O510,Sheet6!A:B,2,0),"")</f>
        <v/>
      </c>
      <c r="Q510" t="e">
        <f>Sheet9!#REF!</f>
        <v>#REF!</v>
      </c>
      <c r="R510" t="str">
        <f t="shared" si="53"/>
        <v/>
      </c>
      <c r="S510" t="e">
        <f>Sheet9!#REF!</f>
        <v>#REF!</v>
      </c>
      <c r="T510" t="s">
        <v>183</v>
      </c>
      <c r="U510" t="s">
        <v>184</v>
      </c>
      <c r="V510" t="e">
        <f t="shared" si="54"/>
        <v>#REF!</v>
      </c>
      <c r="Y510" t="e">
        <f t="shared" si="55"/>
        <v>#REF!</v>
      </c>
      <c r="Z510" t="str">
        <f t="shared" si="56"/>
        <v/>
      </c>
      <c r="AA510" t="e">
        <f t="shared" si="57"/>
        <v>#REF!</v>
      </c>
    </row>
    <row r="511" spans="14:27" x14ac:dyDescent="0.15">
      <c r="N511" t="e">
        <f>Sheet9!#REF!</f>
        <v>#REF!</v>
      </c>
      <c r="O511" t="e">
        <f>Sheet9!#REF!</f>
        <v>#REF!</v>
      </c>
      <c r="P511" t="str">
        <f>IFERROR(VLOOKUP(O511,Sheet6!A:B,2,0),"")</f>
        <v/>
      </c>
      <c r="Q511" t="e">
        <f>Sheet9!#REF!</f>
        <v>#REF!</v>
      </c>
      <c r="R511" t="str">
        <f t="shared" si="53"/>
        <v/>
      </c>
      <c r="S511" t="e">
        <f>Sheet9!#REF!</f>
        <v>#REF!</v>
      </c>
      <c r="T511" t="s">
        <v>183</v>
      </c>
      <c r="U511" t="s">
        <v>184</v>
      </c>
      <c r="V511" t="e">
        <f t="shared" si="54"/>
        <v>#REF!</v>
      </c>
      <c r="Y511" t="e">
        <f t="shared" si="55"/>
        <v>#REF!</v>
      </c>
      <c r="Z511" t="str">
        <f t="shared" si="56"/>
        <v/>
      </c>
      <c r="AA511" t="e">
        <f t="shared" si="57"/>
        <v>#REF!</v>
      </c>
    </row>
    <row r="512" spans="14:27" x14ac:dyDescent="0.15">
      <c r="N512" t="e">
        <f>Sheet9!#REF!</f>
        <v>#REF!</v>
      </c>
      <c r="O512" t="e">
        <f>Sheet9!#REF!</f>
        <v>#REF!</v>
      </c>
      <c r="P512" t="str">
        <f>IFERROR(VLOOKUP(O512,Sheet6!A:B,2,0),"")</f>
        <v/>
      </c>
      <c r="Q512" t="e">
        <f>Sheet9!#REF!</f>
        <v>#REF!</v>
      </c>
      <c r="R512" t="str">
        <f t="shared" si="53"/>
        <v/>
      </c>
      <c r="S512" t="e">
        <f>Sheet9!#REF!</f>
        <v>#REF!</v>
      </c>
      <c r="T512" t="s">
        <v>183</v>
      </c>
      <c r="U512" t="s">
        <v>184</v>
      </c>
      <c r="V512" t="e">
        <f t="shared" si="54"/>
        <v>#REF!</v>
      </c>
      <c r="Y512" t="e">
        <f t="shared" si="55"/>
        <v>#REF!</v>
      </c>
      <c r="Z512" t="str">
        <f t="shared" si="56"/>
        <v/>
      </c>
      <c r="AA512" t="e">
        <f t="shared" si="57"/>
        <v>#REF!</v>
      </c>
    </row>
    <row r="513" spans="14:27" x14ac:dyDescent="0.15">
      <c r="N513" t="e">
        <f>Sheet9!#REF!</f>
        <v>#REF!</v>
      </c>
      <c r="O513" t="e">
        <f>Sheet9!#REF!</f>
        <v>#REF!</v>
      </c>
      <c r="P513" t="str">
        <f>IFERROR(VLOOKUP(O513,Sheet6!A:B,2,0),"")</f>
        <v/>
      </c>
      <c r="Q513" t="e">
        <f>Sheet9!#REF!</f>
        <v>#REF!</v>
      </c>
      <c r="R513" t="str">
        <f t="shared" si="53"/>
        <v/>
      </c>
      <c r="S513" t="e">
        <f>Sheet9!#REF!</f>
        <v>#REF!</v>
      </c>
      <c r="T513" t="s">
        <v>183</v>
      </c>
      <c r="U513" t="s">
        <v>184</v>
      </c>
      <c r="V513" t="e">
        <f t="shared" si="54"/>
        <v>#REF!</v>
      </c>
      <c r="Y513" t="e">
        <f t="shared" si="55"/>
        <v>#REF!</v>
      </c>
      <c r="Z513" t="str">
        <f t="shared" si="56"/>
        <v/>
      </c>
      <c r="AA513" t="e">
        <f t="shared" si="57"/>
        <v>#REF!</v>
      </c>
    </row>
    <row r="514" spans="14:27" x14ac:dyDescent="0.15">
      <c r="N514" t="e">
        <f>Sheet9!#REF!</f>
        <v>#REF!</v>
      </c>
      <c r="O514" t="e">
        <f>Sheet9!#REF!</f>
        <v>#REF!</v>
      </c>
      <c r="P514" t="str">
        <f>IFERROR(VLOOKUP(O514,Sheet6!A:B,2,0),"")</f>
        <v/>
      </c>
      <c r="Q514" t="e">
        <f>Sheet9!#REF!</f>
        <v>#REF!</v>
      </c>
      <c r="R514" t="str">
        <f t="shared" si="53"/>
        <v/>
      </c>
      <c r="S514" t="e">
        <f>Sheet9!#REF!</f>
        <v>#REF!</v>
      </c>
      <c r="T514" t="s">
        <v>183</v>
      </c>
      <c r="U514" t="s">
        <v>184</v>
      </c>
      <c r="V514" t="e">
        <f t="shared" si="54"/>
        <v>#REF!</v>
      </c>
      <c r="Y514" t="e">
        <f t="shared" si="55"/>
        <v>#REF!</v>
      </c>
      <c r="Z514" t="str">
        <f t="shared" si="56"/>
        <v/>
      </c>
      <c r="AA514" t="e">
        <f t="shared" si="57"/>
        <v>#REF!</v>
      </c>
    </row>
    <row r="515" spans="14:27" x14ac:dyDescent="0.15">
      <c r="N515" t="e">
        <f>Sheet9!#REF!</f>
        <v>#REF!</v>
      </c>
      <c r="O515" t="e">
        <f>Sheet9!#REF!</f>
        <v>#REF!</v>
      </c>
      <c r="P515" t="str">
        <f>IFERROR(VLOOKUP(O515,Sheet6!A:B,2,0),"")</f>
        <v/>
      </c>
      <c r="Q515" t="e">
        <f>Sheet9!#REF!</f>
        <v>#REF!</v>
      </c>
      <c r="R515" t="str">
        <f t="shared" si="53"/>
        <v/>
      </c>
      <c r="S515" t="e">
        <f>Sheet9!#REF!</f>
        <v>#REF!</v>
      </c>
      <c r="T515" t="s">
        <v>183</v>
      </c>
      <c r="U515" t="s">
        <v>184</v>
      </c>
      <c r="V515" t="e">
        <f t="shared" si="54"/>
        <v>#REF!</v>
      </c>
      <c r="Y515" t="e">
        <f t="shared" si="55"/>
        <v>#REF!</v>
      </c>
      <c r="Z515" t="str">
        <f t="shared" si="56"/>
        <v/>
      </c>
      <c r="AA515" t="e">
        <f t="shared" si="57"/>
        <v>#REF!</v>
      </c>
    </row>
    <row r="516" spans="14:27" x14ac:dyDescent="0.15">
      <c r="N516" t="e">
        <f>Sheet9!#REF!</f>
        <v>#REF!</v>
      </c>
      <c r="O516" t="e">
        <f>Sheet9!#REF!</f>
        <v>#REF!</v>
      </c>
      <c r="P516" t="str">
        <f>IFERROR(VLOOKUP(O516,Sheet6!A:B,2,0),"")</f>
        <v/>
      </c>
      <c r="Q516" t="e">
        <f>Sheet9!#REF!</f>
        <v>#REF!</v>
      </c>
      <c r="R516" t="str">
        <f t="shared" si="53"/>
        <v/>
      </c>
      <c r="S516" t="e">
        <f>Sheet9!#REF!</f>
        <v>#REF!</v>
      </c>
      <c r="T516" t="s">
        <v>183</v>
      </c>
      <c r="U516" t="s">
        <v>184</v>
      </c>
      <c r="V516" t="e">
        <f t="shared" si="54"/>
        <v>#REF!</v>
      </c>
      <c r="Y516" t="e">
        <f t="shared" si="55"/>
        <v>#REF!</v>
      </c>
      <c r="Z516" t="str">
        <f t="shared" si="56"/>
        <v/>
      </c>
      <c r="AA516" t="e">
        <f t="shared" si="57"/>
        <v>#REF!</v>
      </c>
    </row>
    <row r="517" spans="14:27" x14ac:dyDescent="0.15">
      <c r="N517" t="e">
        <f>Sheet9!#REF!</f>
        <v>#REF!</v>
      </c>
      <c r="O517" t="e">
        <f>Sheet9!#REF!</f>
        <v>#REF!</v>
      </c>
      <c r="P517" t="str">
        <f>IFERROR(VLOOKUP(O517,Sheet6!A:B,2,0),"")</f>
        <v/>
      </c>
      <c r="Q517" t="e">
        <f>Sheet9!#REF!</f>
        <v>#REF!</v>
      </c>
      <c r="R517" t="str">
        <f t="shared" si="53"/>
        <v/>
      </c>
      <c r="S517" t="e">
        <f>Sheet9!#REF!</f>
        <v>#REF!</v>
      </c>
      <c r="T517" t="s">
        <v>183</v>
      </c>
      <c r="U517" t="s">
        <v>184</v>
      </c>
      <c r="V517" t="e">
        <f t="shared" si="54"/>
        <v>#REF!</v>
      </c>
      <c r="Y517" t="e">
        <f t="shared" si="55"/>
        <v>#REF!</v>
      </c>
      <c r="Z517" t="str">
        <f t="shared" si="56"/>
        <v/>
      </c>
      <c r="AA517" t="e">
        <f t="shared" si="57"/>
        <v>#REF!</v>
      </c>
    </row>
    <row r="518" spans="14:27" x14ac:dyDescent="0.15">
      <c r="N518" t="e">
        <f>Sheet9!#REF!</f>
        <v>#REF!</v>
      </c>
      <c r="O518" t="e">
        <f>Sheet9!#REF!</f>
        <v>#REF!</v>
      </c>
      <c r="P518" t="str">
        <f>IFERROR(VLOOKUP(O518,Sheet6!A:B,2,0),"")</f>
        <v/>
      </c>
      <c r="Q518" t="e">
        <f>Sheet9!#REF!</f>
        <v>#REF!</v>
      </c>
      <c r="R518" t="str">
        <f t="shared" si="53"/>
        <v/>
      </c>
      <c r="S518" t="e">
        <f>Sheet9!#REF!</f>
        <v>#REF!</v>
      </c>
      <c r="T518" t="s">
        <v>183</v>
      </c>
      <c r="U518" t="s">
        <v>184</v>
      </c>
      <c r="V518" t="e">
        <f t="shared" si="54"/>
        <v>#REF!</v>
      </c>
      <c r="Y518" t="e">
        <f t="shared" si="55"/>
        <v>#REF!</v>
      </c>
      <c r="Z518" t="str">
        <f t="shared" si="56"/>
        <v/>
      </c>
      <c r="AA518" t="e">
        <f t="shared" si="57"/>
        <v>#REF!</v>
      </c>
    </row>
    <row r="519" spans="14:27" x14ac:dyDescent="0.15">
      <c r="N519" t="e">
        <f>Sheet9!#REF!</f>
        <v>#REF!</v>
      </c>
      <c r="O519" t="e">
        <f>Sheet9!#REF!</f>
        <v>#REF!</v>
      </c>
      <c r="P519" t="str">
        <f>IFERROR(VLOOKUP(O519,Sheet6!A:B,2,0),"")</f>
        <v/>
      </c>
      <c r="Q519" t="e">
        <f>Sheet9!#REF!</f>
        <v>#REF!</v>
      </c>
      <c r="R519" t="str">
        <f t="shared" si="53"/>
        <v/>
      </c>
      <c r="S519" t="e">
        <f>Sheet9!#REF!</f>
        <v>#REF!</v>
      </c>
      <c r="T519" t="s">
        <v>183</v>
      </c>
      <c r="U519" t="s">
        <v>184</v>
      </c>
      <c r="V519" t="e">
        <f t="shared" si="54"/>
        <v>#REF!</v>
      </c>
      <c r="Y519" t="e">
        <f t="shared" si="55"/>
        <v>#REF!</v>
      </c>
      <c r="Z519" t="str">
        <f t="shared" si="56"/>
        <v/>
      </c>
      <c r="AA519" t="e">
        <f t="shared" si="57"/>
        <v>#REF!</v>
      </c>
    </row>
    <row r="520" spans="14:27" x14ac:dyDescent="0.15">
      <c r="N520" t="e">
        <f>Sheet9!#REF!</f>
        <v>#REF!</v>
      </c>
      <c r="O520" t="e">
        <f>Sheet9!#REF!</f>
        <v>#REF!</v>
      </c>
      <c r="P520" t="str">
        <f>IFERROR(VLOOKUP(O520,Sheet6!A:B,2,0),"")</f>
        <v/>
      </c>
      <c r="Q520" t="e">
        <f>Sheet9!#REF!</f>
        <v>#REF!</v>
      </c>
      <c r="R520" t="str">
        <f t="shared" si="53"/>
        <v/>
      </c>
      <c r="S520" t="e">
        <f>Sheet9!#REF!</f>
        <v>#REF!</v>
      </c>
      <c r="T520" t="s">
        <v>183</v>
      </c>
      <c r="U520" t="s">
        <v>184</v>
      </c>
      <c r="V520" t="e">
        <f t="shared" si="54"/>
        <v>#REF!</v>
      </c>
      <c r="Y520" t="e">
        <f t="shared" si="55"/>
        <v>#REF!</v>
      </c>
      <c r="Z520" t="str">
        <f t="shared" si="56"/>
        <v/>
      </c>
      <c r="AA520" t="e">
        <f t="shared" si="57"/>
        <v>#REF!</v>
      </c>
    </row>
    <row r="521" spans="14:27" x14ac:dyDescent="0.15">
      <c r="N521" t="e">
        <f>Sheet9!#REF!</f>
        <v>#REF!</v>
      </c>
      <c r="O521" t="e">
        <f>Sheet9!#REF!</f>
        <v>#REF!</v>
      </c>
      <c r="P521" t="str">
        <f>IFERROR(VLOOKUP(O521,Sheet6!A:B,2,0),"")</f>
        <v/>
      </c>
      <c r="Q521" t="e">
        <f>Sheet9!#REF!</f>
        <v>#REF!</v>
      </c>
      <c r="R521" t="str">
        <f t="shared" si="53"/>
        <v/>
      </c>
      <c r="S521" t="e">
        <f>Sheet9!#REF!</f>
        <v>#REF!</v>
      </c>
      <c r="T521" t="s">
        <v>183</v>
      </c>
      <c r="U521" t="s">
        <v>184</v>
      </c>
      <c r="V521" t="e">
        <f t="shared" si="54"/>
        <v>#REF!</v>
      </c>
      <c r="Y521" t="e">
        <f t="shared" si="55"/>
        <v>#REF!</v>
      </c>
      <c r="Z521" t="str">
        <f t="shared" si="56"/>
        <v/>
      </c>
      <c r="AA521" t="e">
        <f t="shared" si="57"/>
        <v>#REF!</v>
      </c>
    </row>
    <row r="522" spans="14:27" x14ac:dyDescent="0.15">
      <c r="N522" t="e">
        <f>Sheet9!#REF!</f>
        <v>#REF!</v>
      </c>
      <c r="O522" t="e">
        <f>Sheet9!#REF!</f>
        <v>#REF!</v>
      </c>
      <c r="P522" t="str">
        <f>IFERROR(VLOOKUP(O522,Sheet6!A:B,2,0),"")</f>
        <v/>
      </c>
      <c r="Q522" t="e">
        <f>Sheet9!#REF!</f>
        <v>#REF!</v>
      </c>
      <c r="R522" t="str">
        <f t="shared" si="53"/>
        <v/>
      </c>
      <c r="S522" t="e">
        <f>Sheet9!#REF!</f>
        <v>#REF!</v>
      </c>
      <c r="T522" t="s">
        <v>183</v>
      </c>
      <c r="U522" t="s">
        <v>184</v>
      </c>
      <c r="V522" t="e">
        <f t="shared" si="54"/>
        <v>#REF!</v>
      </c>
      <c r="Y522" t="e">
        <f t="shared" si="55"/>
        <v>#REF!</v>
      </c>
      <c r="Z522" t="str">
        <f t="shared" si="56"/>
        <v/>
      </c>
      <c r="AA522" t="e">
        <f t="shared" si="57"/>
        <v>#REF!</v>
      </c>
    </row>
    <row r="523" spans="14:27" x14ac:dyDescent="0.15">
      <c r="N523" t="e">
        <f>Sheet9!#REF!</f>
        <v>#REF!</v>
      </c>
      <c r="O523" t="e">
        <f>Sheet9!#REF!</f>
        <v>#REF!</v>
      </c>
      <c r="P523" t="str">
        <f>IFERROR(VLOOKUP(O523,Sheet6!A:B,2,0),"")</f>
        <v/>
      </c>
      <c r="Q523" t="e">
        <f>Sheet9!#REF!</f>
        <v>#REF!</v>
      </c>
      <c r="R523" t="str">
        <f t="shared" si="53"/>
        <v/>
      </c>
      <c r="S523" t="e">
        <f>Sheet9!#REF!</f>
        <v>#REF!</v>
      </c>
      <c r="T523" t="s">
        <v>183</v>
      </c>
      <c r="U523" t="s">
        <v>184</v>
      </c>
      <c r="V523" t="e">
        <f t="shared" si="54"/>
        <v>#REF!</v>
      </c>
      <c r="Y523" t="e">
        <f t="shared" si="55"/>
        <v>#REF!</v>
      </c>
      <c r="Z523" t="str">
        <f t="shared" si="56"/>
        <v/>
      </c>
      <c r="AA523" t="e">
        <f t="shared" si="57"/>
        <v>#REF!</v>
      </c>
    </row>
    <row r="524" spans="14:27" x14ac:dyDescent="0.15">
      <c r="N524" t="e">
        <f>Sheet9!#REF!</f>
        <v>#REF!</v>
      </c>
      <c r="O524" t="e">
        <f>Sheet9!#REF!</f>
        <v>#REF!</v>
      </c>
      <c r="P524" t="str">
        <f>IFERROR(VLOOKUP(O524,Sheet6!A:B,2,0),"")</f>
        <v/>
      </c>
      <c r="Q524" t="e">
        <f>Sheet9!#REF!</f>
        <v>#REF!</v>
      </c>
      <c r="R524" t="str">
        <f t="shared" si="53"/>
        <v/>
      </c>
      <c r="S524" t="e">
        <f>Sheet9!#REF!</f>
        <v>#REF!</v>
      </c>
      <c r="T524" t="s">
        <v>183</v>
      </c>
      <c r="U524" t="s">
        <v>184</v>
      </c>
      <c r="V524" t="e">
        <f t="shared" si="54"/>
        <v>#REF!</v>
      </c>
      <c r="Y524" t="e">
        <f t="shared" si="55"/>
        <v>#REF!</v>
      </c>
      <c r="Z524" t="str">
        <f t="shared" si="56"/>
        <v/>
      </c>
      <c r="AA524" t="e">
        <f t="shared" si="57"/>
        <v>#REF!</v>
      </c>
    </row>
    <row r="525" spans="14:27" x14ac:dyDescent="0.15">
      <c r="N525" t="e">
        <f>Sheet9!#REF!</f>
        <v>#REF!</v>
      </c>
      <c r="O525" t="e">
        <f>Sheet9!#REF!</f>
        <v>#REF!</v>
      </c>
      <c r="P525" t="str">
        <f>IFERROR(VLOOKUP(O525,Sheet6!A:B,2,0),"")</f>
        <v/>
      </c>
      <c r="Q525" t="e">
        <f>Sheet9!#REF!</f>
        <v>#REF!</v>
      </c>
      <c r="R525" t="str">
        <f t="shared" si="53"/>
        <v/>
      </c>
      <c r="S525" t="e">
        <f>Sheet9!#REF!</f>
        <v>#REF!</v>
      </c>
      <c r="T525" t="s">
        <v>183</v>
      </c>
      <c r="U525" t="s">
        <v>184</v>
      </c>
      <c r="V525" t="e">
        <f t="shared" si="54"/>
        <v>#REF!</v>
      </c>
      <c r="Y525" t="e">
        <f t="shared" si="55"/>
        <v>#REF!</v>
      </c>
      <c r="Z525" t="str">
        <f t="shared" si="56"/>
        <v/>
      </c>
      <c r="AA525" t="e">
        <f t="shared" si="57"/>
        <v>#REF!</v>
      </c>
    </row>
    <row r="526" spans="14:27" x14ac:dyDescent="0.15">
      <c r="N526" t="e">
        <f>Sheet9!#REF!</f>
        <v>#REF!</v>
      </c>
      <c r="O526" t="e">
        <f>Sheet9!#REF!</f>
        <v>#REF!</v>
      </c>
      <c r="P526" t="str">
        <f>IFERROR(VLOOKUP(O526,Sheet6!A:B,2,0),"")</f>
        <v/>
      </c>
      <c r="Q526" t="e">
        <f>Sheet9!#REF!</f>
        <v>#REF!</v>
      </c>
      <c r="R526" t="str">
        <f t="shared" si="53"/>
        <v/>
      </c>
      <c r="S526" t="e">
        <f>Sheet9!#REF!</f>
        <v>#REF!</v>
      </c>
      <c r="T526" t="s">
        <v>183</v>
      </c>
      <c r="U526" t="s">
        <v>184</v>
      </c>
      <c r="V526" t="e">
        <f t="shared" si="54"/>
        <v>#REF!</v>
      </c>
      <c r="Y526" t="e">
        <f t="shared" si="55"/>
        <v>#REF!</v>
      </c>
      <c r="Z526" t="str">
        <f t="shared" si="56"/>
        <v/>
      </c>
      <c r="AA526" t="e">
        <f t="shared" si="57"/>
        <v>#REF!</v>
      </c>
    </row>
    <row r="527" spans="14:27" x14ac:dyDescent="0.15">
      <c r="N527" t="e">
        <f>Sheet9!#REF!</f>
        <v>#REF!</v>
      </c>
      <c r="O527" t="e">
        <f>Sheet9!#REF!</f>
        <v>#REF!</v>
      </c>
      <c r="P527" t="str">
        <f>IFERROR(VLOOKUP(O527,Sheet6!A:B,2,0),"")</f>
        <v/>
      </c>
      <c r="Q527" t="e">
        <f>Sheet9!#REF!</f>
        <v>#REF!</v>
      </c>
      <c r="R527" t="str">
        <f t="shared" si="53"/>
        <v/>
      </c>
      <c r="S527" t="e">
        <f>Sheet9!#REF!</f>
        <v>#REF!</v>
      </c>
      <c r="T527" t="s">
        <v>183</v>
      </c>
      <c r="U527" t="s">
        <v>184</v>
      </c>
      <c r="V527" t="e">
        <f t="shared" si="54"/>
        <v>#REF!</v>
      </c>
      <c r="Y527" t="e">
        <f t="shared" si="55"/>
        <v>#REF!</v>
      </c>
      <c r="Z527" t="str">
        <f t="shared" si="56"/>
        <v/>
      </c>
      <c r="AA527" t="e">
        <f t="shared" si="57"/>
        <v>#REF!</v>
      </c>
    </row>
    <row r="528" spans="14:27" x14ac:dyDescent="0.15">
      <c r="N528" t="e">
        <f>Sheet9!#REF!</f>
        <v>#REF!</v>
      </c>
      <c r="O528" t="e">
        <f>Sheet9!#REF!</f>
        <v>#REF!</v>
      </c>
      <c r="P528" t="str">
        <f>IFERROR(VLOOKUP(O528,Sheet6!A:B,2,0),"")</f>
        <v/>
      </c>
      <c r="Q528" t="e">
        <f>Sheet9!#REF!</f>
        <v>#REF!</v>
      </c>
      <c r="R528" t="str">
        <f t="shared" si="53"/>
        <v/>
      </c>
      <c r="S528" t="e">
        <f>Sheet9!#REF!</f>
        <v>#REF!</v>
      </c>
      <c r="T528" t="s">
        <v>183</v>
      </c>
      <c r="U528" t="s">
        <v>184</v>
      </c>
      <c r="V528" t="e">
        <f t="shared" si="54"/>
        <v>#REF!</v>
      </c>
      <c r="Y528" t="e">
        <f t="shared" si="55"/>
        <v>#REF!</v>
      </c>
      <c r="Z528" t="str">
        <f t="shared" si="56"/>
        <v/>
      </c>
      <c r="AA528" t="e">
        <f t="shared" si="57"/>
        <v>#REF!</v>
      </c>
    </row>
    <row r="529" spans="14:27" x14ac:dyDescent="0.15">
      <c r="N529" t="e">
        <f>Sheet9!#REF!</f>
        <v>#REF!</v>
      </c>
      <c r="O529" t="e">
        <f>Sheet9!#REF!</f>
        <v>#REF!</v>
      </c>
      <c r="P529" t="str">
        <f>IFERROR(VLOOKUP(O529,Sheet6!A:B,2,0),"")</f>
        <v/>
      </c>
      <c r="Q529" t="e">
        <f>Sheet9!#REF!</f>
        <v>#REF!</v>
      </c>
      <c r="R529" t="str">
        <f t="shared" si="53"/>
        <v/>
      </c>
      <c r="S529" t="e">
        <f>Sheet9!#REF!</f>
        <v>#REF!</v>
      </c>
      <c r="T529" t="s">
        <v>183</v>
      </c>
      <c r="U529" t="s">
        <v>184</v>
      </c>
      <c r="V529" t="e">
        <f t="shared" si="54"/>
        <v>#REF!</v>
      </c>
      <c r="Y529" t="e">
        <f t="shared" si="55"/>
        <v>#REF!</v>
      </c>
      <c r="Z529" t="str">
        <f t="shared" si="56"/>
        <v/>
      </c>
      <c r="AA529" t="e">
        <f t="shared" si="57"/>
        <v>#REF!</v>
      </c>
    </row>
    <row r="530" spans="14:27" x14ac:dyDescent="0.15">
      <c r="N530" t="e">
        <f>Sheet9!#REF!</f>
        <v>#REF!</v>
      </c>
      <c r="O530" t="e">
        <f>Sheet9!#REF!</f>
        <v>#REF!</v>
      </c>
      <c r="P530" t="str">
        <f>IFERROR(VLOOKUP(O530,Sheet6!A:B,2,0),"")</f>
        <v/>
      </c>
      <c r="Q530" t="e">
        <f>Sheet9!#REF!</f>
        <v>#REF!</v>
      </c>
      <c r="R530" t="str">
        <f t="shared" si="53"/>
        <v/>
      </c>
      <c r="S530" t="e">
        <f>Sheet9!#REF!</f>
        <v>#REF!</v>
      </c>
      <c r="T530" t="s">
        <v>183</v>
      </c>
      <c r="U530" t="s">
        <v>184</v>
      </c>
      <c r="V530" t="e">
        <f t="shared" si="54"/>
        <v>#REF!</v>
      </c>
      <c r="Y530" t="e">
        <f t="shared" si="55"/>
        <v>#REF!</v>
      </c>
      <c r="Z530" t="str">
        <f t="shared" si="56"/>
        <v/>
      </c>
      <c r="AA530" t="e">
        <f t="shared" si="57"/>
        <v>#REF!</v>
      </c>
    </row>
    <row r="531" spans="14:27" x14ac:dyDescent="0.15">
      <c r="N531" t="e">
        <f>Sheet9!#REF!</f>
        <v>#REF!</v>
      </c>
      <c r="O531" t="e">
        <f>Sheet9!#REF!</f>
        <v>#REF!</v>
      </c>
      <c r="P531" t="str">
        <f>IFERROR(VLOOKUP(O531,Sheet6!A:B,2,0),"")</f>
        <v/>
      </c>
      <c r="Q531" t="e">
        <f>Sheet9!#REF!</f>
        <v>#REF!</v>
      </c>
      <c r="R531" t="str">
        <f t="shared" si="53"/>
        <v/>
      </c>
      <c r="S531" t="e">
        <f>Sheet9!#REF!</f>
        <v>#REF!</v>
      </c>
      <c r="T531" t="s">
        <v>183</v>
      </c>
      <c r="U531" t="s">
        <v>184</v>
      </c>
      <c r="V531" t="e">
        <f t="shared" si="54"/>
        <v>#REF!</v>
      </c>
      <c r="Y531" t="e">
        <f t="shared" si="55"/>
        <v>#REF!</v>
      </c>
      <c r="Z531" t="str">
        <f t="shared" si="56"/>
        <v/>
      </c>
      <c r="AA531" t="e">
        <f t="shared" si="57"/>
        <v>#REF!</v>
      </c>
    </row>
    <row r="532" spans="14:27" x14ac:dyDescent="0.15">
      <c r="N532" t="e">
        <f>Sheet9!#REF!</f>
        <v>#REF!</v>
      </c>
      <c r="O532" t="e">
        <f>Sheet9!#REF!</f>
        <v>#REF!</v>
      </c>
      <c r="P532" t="str">
        <f>IFERROR(VLOOKUP(O532,Sheet6!A:B,2,0),"")</f>
        <v/>
      </c>
      <c r="Q532" t="e">
        <f>Sheet9!#REF!</f>
        <v>#REF!</v>
      </c>
      <c r="R532" t="str">
        <f t="shared" si="53"/>
        <v/>
      </c>
      <c r="S532" t="e">
        <f>Sheet9!#REF!</f>
        <v>#REF!</v>
      </c>
      <c r="T532" t="s">
        <v>183</v>
      </c>
      <c r="U532" t="s">
        <v>184</v>
      </c>
      <c r="V532" t="e">
        <f t="shared" si="54"/>
        <v>#REF!</v>
      </c>
      <c r="Y532" t="e">
        <f t="shared" si="55"/>
        <v>#REF!</v>
      </c>
      <c r="Z532" t="str">
        <f t="shared" si="56"/>
        <v/>
      </c>
      <c r="AA532" t="e">
        <f t="shared" si="57"/>
        <v>#REF!</v>
      </c>
    </row>
    <row r="533" spans="14:27" x14ac:dyDescent="0.15">
      <c r="N533" t="e">
        <f>Sheet9!#REF!</f>
        <v>#REF!</v>
      </c>
      <c r="O533" t="e">
        <f>Sheet9!#REF!</f>
        <v>#REF!</v>
      </c>
      <c r="P533" t="str">
        <f>IFERROR(VLOOKUP(O533,Sheet6!A:B,2,0),"")</f>
        <v/>
      </c>
      <c r="Q533" t="e">
        <f>Sheet9!#REF!</f>
        <v>#REF!</v>
      </c>
      <c r="R533" t="str">
        <f t="shared" si="53"/>
        <v/>
      </c>
      <c r="S533" t="e">
        <f>Sheet9!#REF!</f>
        <v>#REF!</v>
      </c>
      <c r="T533" t="s">
        <v>183</v>
      </c>
      <c r="U533" t="s">
        <v>184</v>
      </c>
      <c r="V533" t="e">
        <f t="shared" si="54"/>
        <v>#REF!</v>
      </c>
      <c r="Y533" t="e">
        <f t="shared" si="55"/>
        <v>#REF!</v>
      </c>
      <c r="Z533" t="str">
        <f t="shared" si="56"/>
        <v/>
      </c>
      <c r="AA533" t="e">
        <f t="shared" si="57"/>
        <v>#REF!</v>
      </c>
    </row>
    <row r="534" spans="14:27" x14ac:dyDescent="0.15">
      <c r="N534" t="e">
        <f>Sheet9!#REF!</f>
        <v>#REF!</v>
      </c>
      <c r="O534" t="e">
        <f>Sheet9!#REF!</f>
        <v>#REF!</v>
      </c>
      <c r="P534" t="str">
        <f>IFERROR(VLOOKUP(O534,Sheet6!A:B,2,0),"")</f>
        <v/>
      </c>
      <c r="Q534" t="e">
        <f>Sheet9!#REF!</f>
        <v>#REF!</v>
      </c>
      <c r="R534" t="str">
        <f t="shared" si="53"/>
        <v/>
      </c>
      <c r="S534" t="e">
        <f>Sheet9!#REF!</f>
        <v>#REF!</v>
      </c>
      <c r="T534" t="s">
        <v>183</v>
      </c>
      <c r="U534" t="s">
        <v>184</v>
      </c>
      <c r="V534" t="e">
        <f t="shared" si="54"/>
        <v>#REF!</v>
      </c>
      <c r="Y534" t="e">
        <f t="shared" si="55"/>
        <v>#REF!</v>
      </c>
      <c r="Z534" t="str">
        <f t="shared" si="56"/>
        <v/>
      </c>
      <c r="AA534" t="e">
        <f t="shared" si="57"/>
        <v>#REF!</v>
      </c>
    </row>
    <row r="535" spans="14:27" x14ac:dyDescent="0.15">
      <c r="N535" t="e">
        <f>Sheet9!#REF!</f>
        <v>#REF!</v>
      </c>
      <c r="O535" t="e">
        <f>Sheet9!#REF!</f>
        <v>#REF!</v>
      </c>
      <c r="P535" t="str">
        <f>IFERROR(VLOOKUP(O535,Sheet6!A:B,2,0),"")</f>
        <v/>
      </c>
      <c r="Q535" t="e">
        <f>Sheet9!#REF!</f>
        <v>#REF!</v>
      </c>
      <c r="R535" t="str">
        <f t="shared" si="53"/>
        <v/>
      </c>
      <c r="S535" t="e">
        <f>Sheet9!#REF!</f>
        <v>#REF!</v>
      </c>
      <c r="T535" t="s">
        <v>183</v>
      </c>
      <c r="U535" t="s">
        <v>184</v>
      </c>
      <c r="V535" t="e">
        <f t="shared" si="54"/>
        <v>#REF!</v>
      </c>
      <c r="Y535" t="e">
        <f t="shared" si="55"/>
        <v>#REF!</v>
      </c>
      <c r="Z535" t="str">
        <f t="shared" si="56"/>
        <v/>
      </c>
      <c r="AA535" t="e">
        <f t="shared" si="57"/>
        <v>#REF!</v>
      </c>
    </row>
    <row r="536" spans="14:27" x14ac:dyDescent="0.15">
      <c r="N536" t="e">
        <f>Sheet9!#REF!</f>
        <v>#REF!</v>
      </c>
      <c r="O536" t="e">
        <f>Sheet9!#REF!</f>
        <v>#REF!</v>
      </c>
      <c r="P536" t="str">
        <f>IFERROR(VLOOKUP(O536,Sheet6!A:B,2,0),"")</f>
        <v/>
      </c>
      <c r="Q536" t="e">
        <f>Sheet9!#REF!</f>
        <v>#REF!</v>
      </c>
      <c r="R536" t="str">
        <f t="shared" si="53"/>
        <v/>
      </c>
      <c r="S536" t="e">
        <f>Sheet9!#REF!</f>
        <v>#REF!</v>
      </c>
      <c r="T536" t="s">
        <v>183</v>
      </c>
      <c r="U536" t="s">
        <v>184</v>
      </c>
      <c r="V536" t="e">
        <f t="shared" si="54"/>
        <v>#REF!</v>
      </c>
      <c r="Y536" t="e">
        <f t="shared" si="55"/>
        <v>#REF!</v>
      </c>
      <c r="Z536" t="str">
        <f t="shared" si="56"/>
        <v/>
      </c>
      <c r="AA536" t="e">
        <f t="shared" si="57"/>
        <v>#REF!</v>
      </c>
    </row>
    <row r="537" spans="14:27" x14ac:dyDescent="0.15">
      <c r="N537" t="e">
        <f>Sheet9!#REF!</f>
        <v>#REF!</v>
      </c>
      <c r="O537" t="e">
        <f>Sheet9!#REF!</f>
        <v>#REF!</v>
      </c>
      <c r="P537" t="str">
        <f>IFERROR(VLOOKUP(O537,Sheet6!A:B,2,0),"")</f>
        <v/>
      </c>
      <c r="Q537" t="e">
        <f>Sheet9!#REF!</f>
        <v>#REF!</v>
      </c>
      <c r="R537" t="str">
        <f t="shared" si="53"/>
        <v/>
      </c>
      <c r="S537" t="e">
        <f>Sheet9!#REF!</f>
        <v>#REF!</v>
      </c>
      <c r="T537" t="s">
        <v>183</v>
      </c>
      <c r="U537" t="s">
        <v>184</v>
      </c>
      <c r="V537" t="e">
        <f t="shared" si="54"/>
        <v>#REF!</v>
      </c>
      <c r="Y537" t="e">
        <f t="shared" si="55"/>
        <v>#REF!</v>
      </c>
      <c r="Z537" t="str">
        <f t="shared" si="56"/>
        <v/>
      </c>
      <c r="AA537" t="e">
        <f t="shared" si="57"/>
        <v>#REF!</v>
      </c>
    </row>
    <row r="538" spans="14:27" x14ac:dyDescent="0.15">
      <c r="N538" t="e">
        <f>Sheet9!#REF!</f>
        <v>#REF!</v>
      </c>
      <c r="O538" t="e">
        <f>Sheet9!#REF!</f>
        <v>#REF!</v>
      </c>
      <c r="P538" t="str">
        <f>IFERROR(VLOOKUP(O538,Sheet6!A:B,2,0),"")</f>
        <v/>
      </c>
      <c r="Q538" t="e">
        <f>Sheet9!#REF!</f>
        <v>#REF!</v>
      </c>
      <c r="R538" t="str">
        <f t="shared" si="53"/>
        <v/>
      </c>
      <c r="S538" t="e">
        <f>Sheet9!#REF!</f>
        <v>#REF!</v>
      </c>
      <c r="T538" t="s">
        <v>183</v>
      </c>
      <c r="U538" t="s">
        <v>184</v>
      </c>
      <c r="V538" t="e">
        <f t="shared" si="54"/>
        <v>#REF!</v>
      </c>
      <c r="Y538" t="e">
        <f t="shared" si="55"/>
        <v>#REF!</v>
      </c>
      <c r="Z538" t="str">
        <f t="shared" si="56"/>
        <v/>
      </c>
      <c r="AA538" t="e">
        <f t="shared" si="57"/>
        <v>#REF!</v>
      </c>
    </row>
    <row r="539" spans="14:27" x14ac:dyDescent="0.15">
      <c r="N539" t="e">
        <f>Sheet9!#REF!</f>
        <v>#REF!</v>
      </c>
      <c r="O539" t="e">
        <f>Sheet9!#REF!</f>
        <v>#REF!</v>
      </c>
      <c r="P539" t="str">
        <f>IFERROR(VLOOKUP(O539,Sheet6!A:B,2,0),"")</f>
        <v/>
      </c>
      <c r="Q539" t="e">
        <f>Sheet9!#REF!</f>
        <v>#REF!</v>
      </c>
      <c r="R539" t="str">
        <f t="shared" si="53"/>
        <v/>
      </c>
      <c r="S539" t="e">
        <f>Sheet9!#REF!</f>
        <v>#REF!</v>
      </c>
      <c r="T539" t="s">
        <v>183</v>
      </c>
      <c r="U539" t="s">
        <v>184</v>
      </c>
      <c r="V539" t="e">
        <f t="shared" si="54"/>
        <v>#REF!</v>
      </c>
      <c r="Y539" t="e">
        <f t="shared" si="55"/>
        <v>#REF!</v>
      </c>
      <c r="Z539" t="str">
        <f t="shared" si="56"/>
        <v/>
      </c>
      <c r="AA539" t="e">
        <f t="shared" si="57"/>
        <v>#REF!</v>
      </c>
    </row>
    <row r="540" spans="14:27" x14ac:dyDescent="0.15">
      <c r="N540" t="e">
        <f>Sheet9!#REF!</f>
        <v>#REF!</v>
      </c>
      <c r="O540" t="e">
        <f>Sheet9!#REF!</f>
        <v>#REF!</v>
      </c>
      <c r="P540" t="str">
        <f>IFERROR(VLOOKUP(O540,Sheet6!A:B,2,0),"")</f>
        <v/>
      </c>
      <c r="Q540" t="e">
        <f>Sheet9!#REF!</f>
        <v>#REF!</v>
      </c>
      <c r="R540" t="str">
        <f t="shared" si="53"/>
        <v/>
      </c>
      <c r="S540" t="e">
        <f>Sheet9!#REF!</f>
        <v>#REF!</v>
      </c>
      <c r="T540" t="s">
        <v>183</v>
      </c>
      <c r="U540" t="s">
        <v>184</v>
      </c>
      <c r="V540" t="e">
        <f t="shared" si="54"/>
        <v>#REF!</v>
      </c>
      <c r="Y540" t="e">
        <f t="shared" si="55"/>
        <v>#REF!</v>
      </c>
      <c r="Z540" t="str">
        <f t="shared" si="56"/>
        <v/>
      </c>
      <c r="AA540" t="e">
        <f t="shared" si="57"/>
        <v>#REF!</v>
      </c>
    </row>
    <row r="541" spans="14:27" x14ac:dyDescent="0.15">
      <c r="N541" t="e">
        <f>Sheet9!#REF!</f>
        <v>#REF!</v>
      </c>
      <c r="O541" t="e">
        <f>Sheet9!#REF!</f>
        <v>#REF!</v>
      </c>
      <c r="P541" t="str">
        <f>IFERROR(VLOOKUP(O541,Sheet6!A:B,2,0),"")</f>
        <v/>
      </c>
      <c r="Q541" t="e">
        <f>Sheet9!#REF!</f>
        <v>#REF!</v>
      </c>
      <c r="R541" t="str">
        <f t="shared" si="53"/>
        <v/>
      </c>
      <c r="S541" t="e">
        <f>Sheet9!#REF!</f>
        <v>#REF!</v>
      </c>
      <c r="T541" t="s">
        <v>183</v>
      </c>
      <c r="U541" t="s">
        <v>184</v>
      </c>
      <c r="V541" t="e">
        <f t="shared" si="54"/>
        <v>#REF!</v>
      </c>
      <c r="Y541" t="e">
        <f t="shared" si="55"/>
        <v>#REF!</v>
      </c>
      <c r="Z541" t="str">
        <f t="shared" si="56"/>
        <v/>
      </c>
      <c r="AA541" t="e">
        <f t="shared" si="57"/>
        <v>#REF!</v>
      </c>
    </row>
    <row r="542" spans="14:27" x14ac:dyDescent="0.15">
      <c r="N542" t="e">
        <f>Sheet9!#REF!</f>
        <v>#REF!</v>
      </c>
      <c r="O542" t="e">
        <f>Sheet9!#REF!</f>
        <v>#REF!</v>
      </c>
      <c r="P542" t="str">
        <f>IFERROR(VLOOKUP(O542,Sheet6!A:B,2,0),"")</f>
        <v/>
      </c>
      <c r="Q542" t="e">
        <f>Sheet9!#REF!</f>
        <v>#REF!</v>
      </c>
      <c r="R542" t="str">
        <f t="shared" si="53"/>
        <v/>
      </c>
      <c r="S542" t="e">
        <f>Sheet9!#REF!</f>
        <v>#REF!</v>
      </c>
      <c r="T542" t="s">
        <v>183</v>
      </c>
      <c r="U542" t="s">
        <v>184</v>
      </c>
      <c r="V542" t="e">
        <f t="shared" si="54"/>
        <v>#REF!</v>
      </c>
      <c r="Y542" t="e">
        <f t="shared" si="55"/>
        <v>#REF!</v>
      </c>
      <c r="Z542" t="str">
        <f t="shared" si="56"/>
        <v/>
      </c>
      <c r="AA542" t="e">
        <f t="shared" si="57"/>
        <v>#REF!</v>
      </c>
    </row>
    <row r="543" spans="14:27" x14ac:dyDescent="0.15">
      <c r="N543" t="e">
        <f>Sheet9!#REF!</f>
        <v>#REF!</v>
      </c>
      <c r="O543" t="e">
        <f>Sheet9!#REF!</f>
        <v>#REF!</v>
      </c>
      <c r="P543" t="str">
        <f>IFERROR(VLOOKUP(O543,Sheet6!A:B,2,0),"")</f>
        <v/>
      </c>
      <c r="Q543" t="e">
        <f>Sheet9!#REF!</f>
        <v>#REF!</v>
      </c>
      <c r="R543" t="str">
        <f t="shared" si="53"/>
        <v/>
      </c>
      <c r="S543" t="e">
        <f>Sheet9!#REF!</f>
        <v>#REF!</v>
      </c>
      <c r="T543" t="s">
        <v>183</v>
      </c>
      <c r="U543" t="s">
        <v>184</v>
      </c>
      <c r="V543" t="e">
        <f t="shared" si="54"/>
        <v>#REF!</v>
      </c>
      <c r="Y543" t="e">
        <f t="shared" si="55"/>
        <v>#REF!</v>
      </c>
      <c r="Z543" t="str">
        <f t="shared" si="56"/>
        <v/>
      </c>
      <c r="AA543" t="e">
        <f t="shared" si="57"/>
        <v>#REF!</v>
      </c>
    </row>
    <row r="544" spans="14:27" x14ac:dyDescent="0.15">
      <c r="N544" t="e">
        <f>Sheet9!#REF!</f>
        <v>#REF!</v>
      </c>
      <c r="O544" t="e">
        <f>Sheet9!#REF!</f>
        <v>#REF!</v>
      </c>
      <c r="P544" t="str">
        <f>IFERROR(VLOOKUP(O544,Sheet6!A:B,2,0),"")</f>
        <v/>
      </c>
      <c r="Q544" t="e">
        <f>Sheet9!#REF!</f>
        <v>#REF!</v>
      </c>
      <c r="R544" t="str">
        <f t="shared" si="53"/>
        <v/>
      </c>
      <c r="S544" t="e">
        <f>Sheet9!#REF!</f>
        <v>#REF!</v>
      </c>
      <c r="T544" t="s">
        <v>183</v>
      </c>
      <c r="U544" t="s">
        <v>184</v>
      </c>
      <c r="V544" t="e">
        <f t="shared" si="54"/>
        <v>#REF!</v>
      </c>
      <c r="Y544" t="e">
        <f t="shared" si="55"/>
        <v>#REF!</v>
      </c>
      <c r="Z544" t="str">
        <f t="shared" si="56"/>
        <v/>
      </c>
      <c r="AA544" t="e">
        <f t="shared" si="57"/>
        <v>#REF!</v>
      </c>
    </row>
    <row r="545" spans="14:27" x14ac:dyDescent="0.15">
      <c r="N545" t="e">
        <f>Sheet9!#REF!</f>
        <v>#REF!</v>
      </c>
      <c r="O545" t="e">
        <f>Sheet9!#REF!</f>
        <v>#REF!</v>
      </c>
      <c r="P545" t="str">
        <f>IFERROR(VLOOKUP(O545,Sheet6!A:B,2,0),"")</f>
        <v/>
      </c>
      <c r="Q545" t="e">
        <f>Sheet9!#REF!</f>
        <v>#REF!</v>
      </c>
      <c r="R545" t="str">
        <f t="shared" si="53"/>
        <v/>
      </c>
      <c r="S545" t="e">
        <f>Sheet9!#REF!</f>
        <v>#REF!</v>
      </c>
      <c r="T545" t="s">
        <v>183</v>
      </c>
      <c r="U545" t="s">
        <v>184</v>
      </c>
      <c r="V545" t="e">
        <f t="shared" si="54"/>
        <v>#REF!</v>
      </c>
      <c r="Y545" t="e">
        <f t="shared" si="55"/>
        <v>#REF!</v>
      </c>
      <c r="Z545" t="str">
        <f t="shared" si="56"/>
        <v/>
      </c>
      <c r="AA545" t="e">
        <f t="shared" si="57"/>
        <v>#REF!</v>
      </c>
    </row>
    <row r="546" spans="14:27" x14ac:dyDescent="0.15">
      <c r="N546" t="e">
        <f>Sheet9!#REF!</f>
        <v>#REF!</v>
      </c>
      <c r="O546" t="e">
        <f>Sheet9!#REF!</f>
        <v>#REF!</v>
      </c>
      <c r="P546" t="str">
        <f>IFERROR(VLOOKUP(O546,Sheet6!A:B,2,0),"")</f>
        <v/>
      </c>
      <c r="Q546" t="e">
        <f>Sheet9!#REF!</f>
        <v>#REF!</v>
      </c>
      <c r="R546" t="str">
        <f t="shared" si="53"/>
        <v/>
      </c>
      <c r="S546" t="e">
        <f>Sheet9!#REF!</f>
        <v>#REF!</v>
      </c>
      <c r="T546" t="s">
        <v>183</v>
      </c>
      <c r="U546" t="s">
        <v>184</v>
      </c>
      <c r="V546" t="e">
        <f t="shared" si="54"/>
        <v>#REF!</v>
      </c>
      <c r="Y546" t="e">
        <f t="shared" si="55"/>
        <v>#REF!</v>
      </c>
      <c r="Z546" t="str">
        <f t="shared" si="56"/>
        <v/>
      </c>
      <c r="AA546" t="e">
        <f t="shared" si="57"/>
        <v>#REF!</v>
      </c>
    </row>
    <row r="547" spans="14:27" x14ac:dyDescent="0.15">
      <c r="N547" t="e">
        <f>Sheet9!#REF!</f>
        <v>#REF!</v>
      </c>
      <c r="O547" t="e">
        <f>Sheet9!#REF!</f>
        <v>#REF!</v>
      </c>
      <c r="P547" t="str">
        <f>IFERROR(VLOOKUP(O547,Sheet6!A:B,2,0),"")</f>
        <v/>
      </c>
      <c r="Q547" t="e">
        <f>Sheet9!#REF!</f>
        <v>#REF!</v>
      </c>
      <c r="R547" t="str">
        <f t="shared" si="53"/>
        <v/>
      </c>
      <c r="S547" t="e">
        <f>Sheet9!#REF!</f>
        <v>#REF!</v>
      </c>
      <c r="T547" t="s">
        <v>183</v>
      </c>
      <c r="U547" t="s">
        <v>184</v>
      </c>
      <c r="V547" t="e">
        <f t="shared" si="54"/>
        <v>#REF!</v>
      </c>
      <c r="Y547" t="e">
        <f t="shared" si="55"/>
        <v>#REF!</v>
      </c>
      <c r="Z547" t="str">
        <f t="shared" si="56"/>
        <v/>
      </c>
      <c r="AA547" t="e">
        <f t="shared" si="57"/>
        <v>#REF!</v>
      </c>
    </row>
    <row r="548" spans="14:27" x14ac:dyDescent="0.15">
      <c r="N548" t="e">
        <f>Sheet9!#REF!</f>
        <v>#REF!</v>
      </c>
      <c r="O548" t="e">
        <f>Sheet9!#REF!</f>
        <v>#REF!</v>
      </c>
      <c r="P548" t="str">
        <f>IFERROR(VLOOKUP(O548,Sheet6!A:B,2,0),"")</f>
        <v/>
      </c>
      <c r="Q548" t="e">
        <f>Sheet9!#REF!</f>
        <v>#REF!</v>
      </c>
      <c r="R548" t="str">
        <f t="shared" si="53"/>
        <v/>
      </c>
      <c r="S548" t="e">
        <f>Sheet9!#REF!</f>
        <v>#REF!</v>
      </c>
      <c r="T548" t="s">
        <v>183</v>
      </c>
      <c r="U548" t="s">
        <v>184</v>
      </c>
      <c r="V548" t="e">
        <f t="shared" si="54"/>
        <v>#REF!</v>
      </c>
      <c r="Y548" t="e">
        <f t="shared" si="55"/>
        <v>#REF!</v>
      </c>
      <c r="Z548" t="str">
        <f t="shared" si="56"/>
        <v/>
      </c>
      <c r="AA548" t="e">
        <f t="shared" si="57"/>
        <v>#REF!</v>
      </c>
    </row>
    <row r="549" spans="14:27" x14ac:dyDescent="0.15">
      <c r="N549" t="e">
        <f>Sheet9!#REF!</f>
        <v>#REF!</v>
      </c>
      <c r="O549" t="e">
        <f>Sheet9!#REF!</f>
        <v>#REF!</v>
      </c>
      <c r="P549" t="str">
        <f>IFERROR(VLOOKUP(O549,Sheet6!A:B,2,0),"")</f>
        <v/>
      </c>
      <c r="Q549" t="e">
        <f>Sheet9!#REF!</f>
        <v>#REF!</v>
      </c>
      <c r="R549" t="str">
        <f t="shared" si="53"/>
        <v/>
      </c>
      <c r="S549" t="e">
        <f>Sheet9!#REF!</f>
        <v>#REF!</v>
      </c>
      <c r="T549" t="s">
        <v>183</v>
      </c>
      <c r="U549" t="s">
        <v>184</v>
      </c>
      <c r="V549" t="e">
        <f t="shared" si="54"/>
        <v>#REF!</v>
      </c>
      <c r="Y549" t="e">
        <f t="shared" si="55"/>
        <v>#REF!</v>
      </c>
      <c r="Z549" t="str">
        <f t="shared" si="56"/>
        <v/>
      </c>
      <c r="AA549" t="e">
        <f t="shared" si="57"/>
        <v>#REF!</v>
      </c>
    </row>
    <row r="550" spans="14:27" x14ac:dyDescent="0.15">
      <c r="N550" t="e">
        <f>Sheet9!#REF!</f>
        <v>#REF!</v>
      </c>
      <c r="O550" t="e">
        <f>Sheet9!#REF!</f>
        <v>#REF!</v>
      </c>
      <c r="P550" t="str">
        <f>IFERROR(VLOOKUP(O550,Sheet6!A:B,2,0),"")</f>
        <v/>
      </c>
      <c r="Q550" t="e">
        <f>Sheet9!#REF!</f>
        <v>#REF!</v>
      </c>
      <c r="R550" t="str">
        <f t="shared" si="53"/>
        <v/>
      </c>
      <c r="S550" t="e">
        <f>Sheet9!#REF!</f>
        <v>#REF!</v>
      </c>
      <c r="T550" t="s">
        <v>183</v>
      </c>
      <c r="U550" t="s">
        <v>184</v>
      </c>
      <c r="V550" t="e">
        <f t="shared" si="54"/>
        <v>#REF!</v>
      </c>
      <c r="Y550" t="e">
        <f t="shared" si="55"/>
        <v>#REF!</v>
      </c>
      <c r="Z550" t="str">
        <f t="shared" si="56"/>
        <v/>
      </c>
      <c r="AA550" t="e">
        <f t="shared" si="57"/>
        <v>#REF!</v>
      </c>
    </row>
    <row r="551" spans="14:27" x14ac:dyDescent="0.15">
      <c r="N551" t="e">
        <f>Sheet9!#REF!</f>
        <v>#REF!</v>
      </c>
      <c r="O551" t="e">
        <f>Sheet9!#REF!</f>
        <v>#REF!</v>
      </c>
      <c r="P551" t="str">
        <f>IFERROR(VLOOKUP(O551,Sheet6!A:B,2,0),"")</f>
        <v/>
      </c>
      <c r="Q551" t="e">
        <f>Sheet9!#REF!</f>
        <v>#REF!</v>
      </c>
      <c r="R551" t="str">
        <f t="shared" si="53"/>
        <v/>
      </c>
      <c r="S551" t="e">
        <f>Sheet9!#REF!</f>
        <v>#REF!</v>
      </c>
      <c r="T551" t="s">
        <v>183</v>
      </c>
      <c r="U551" t="s">
        <v>184</v>
      </c>
      <c r="V551" t="e">
        <f t="shared" si="54"/>
        <v>#REF!</v>
      </c>
      <c r="Y551" t="e">
        <f t="shared" si="55"/>
        <v>#REF!</v>
      </c>
      <c r="Z551" t="str">
        <f t="shared" si="56"/>
        <v/>
      </c>
      <c r="AA551" t="e">
        <f t="shared" si="57"/>
        <v>#REF!</v>
      </c>
    </row>
    <row r="552" spans="14:27" x14ac:dyDescent="0.15">
      <c r="N552" t="e">
        <f>Sheet9!#REF!</f>
        <v>#REF!</v>
      </c>
      <c r="O552" t="e">
        <f>Sheet9!#REF!</f>
        <v>#REF!</v>
      </c>
      <c r="P552" t="str">
        <f>IFERROR(VLOOKUP(O552,Sheet6!A:B,2,0),"")</f>
        <v/>
      </c>
      <c r="Q552" t="e">
        <f>Sheet9!#REF!</f>
        <v>#REF!</v>
      </c>
      <c r="R552" t="str">
        <f t="shared" si="53"/>
        <v/>
      </c>
      <c r="S552" t="e">
        <f>Sheet9!#REF!</f>
        <v>#REF!</v>
      </c>
      <c r="T552" t="s">
        <v>183</v>
      </c>
      <c r="U552" t="s">
        <v>184</v>
      </c>
      <c r="V552" t="e">
        <f t="shared" si="54"/>
        <v>#REF!</v>
      </c>
      <c r="Y552" t="e">
        <f t="shared" si="55"/>
        <v>#REF!</v>
      </c>
      <c r="Z552" t="str">
        <f t="shared" si="56"/>
        <v/>
      </c>
      <c r="AA552" t="e">
        <f t="shared" si="57"/>
        <v>#REF!</v>
      </c>
    </row>
    <row r="553" spans="14:27" x14ac:dyDescent="0.15">
      <c r="N553" t="e">
        <f>Sheet9!#REF!</f>
        <v>#REF!</v>
      </c>
      <c r="O553" t="e">
        <f>Sheet9!#REF!</f>
        <v>#REF!</v>
      </c>
      <c r="P553" t="str">
        <f>IFERROR(VLOOKUP(O553,Sheet6!A:B,2,0),"")</f>
        <v/>
      </c>
      <c r="Q553" t="e">
        <f>Sheet9!#REF!</f>
        <v>#REF!</v>
      </c>
      <c r="R553" t="str">
        <f t="shared" si="53"/>
        <v/>
      </c>
      <c r="S553" t="e">
        <f>Sheet9!#REF!</f>
        <v>#REF!</v>
      </c>
      <c r="T553" t="s">
        <v>183</v>
      </c>
      <c r="U553" t="s">
        <v>184</v>
      </c>
      <c r="V553" t="e">
        <f t="shared" si="54"/>
        <v>#REF!</v>
      </c>
      <c r="Y553" t="e">
        <f t="shared" si="55"/>
        <v>#REF!</v>
      </c>
      <c r="Z553" t="str">
        <f t="shared" si="56"/>
        <v/>
      </c>
      <c r="AA553" t="e">
        <f t="shared" si="57"/>
        <v>#REF!</v>
      </c>
    </row>
    <row r="554" spans="14:27" x14ac:dyDescent="0.15">
      <c r="N554" t="e">
        <f>Sheet9!#REF!</f>
        <v>#REF!</v>
      </c>
      <c r="O554" t="e">
        <f>Sheet9!#REF!</f>
        <v>#REF!</v>
      </c>
      <c r="P554" t="str">
        <f>IFERROR(VLOOKUP(O554,Sheet6!A:B,2,0),"")</f>
        <v/>
      </c>
      <c r="Q554" t="e">
        <f>Sheet9!#REF!</f>
        <v>#REF!</v>
      </c>
      <c r="R554" t="str">
        <f t="shared" si="53"/>
        <v/>
      </c>
      <c r="S554" t="e">
        <f>Sheet9!#REF!</f>
        <v>#REF!</v>
      </c>
      <c r="T554" t="s">
        <v>183</v>
      </c>
      <c r="U554" t="s">
        <v>184</v>
      </c>
      <c r="V554" t="e">
        <f t="shared" si="54"/>
        <v>#REF!</v>
      </c>
      <c r="Y554" t="e">
        <f t="shared" si="55"/>
        <v>#REF!</v>
      </c>
      <c r="Z554" t="str">
        <f t="shared" si="56"/>
        <v/>
      </c>
      <c r="AA554" t="e">
        <f t="shared" si="57"/>
        <v>#REF!</v>
      </c>
    </row>
    <row r="555" spans="14:27" x14ac:dyDescent="0.15">
      <c r="N555" t="e">
        <f>Sheet9!#REF!</f>
        <v>#REF!</v>
      </c>
      <c r="O555" t="e">
        <f>Sheet9!#REF!</f>
        <v>#REF!</v>
      </c>
      <c r="P555" t="str">
        <f>IFERROR(VLOOKUP(O555,Sheet6!A:B,2,0),"")</f>
        <v/>
      </c>
      <c r="Q555" t="e">
        <f>Sheet9!#REF!</f>
        <v>#REF!</v>
      </c>
      <c r="R555" t="str">
        <f t="shared" si="53"/>
        <v/>
      </c>
      <c r="S555" t="e">
        <f>Sheet9!#REF!</f>
        <v>#REF!</v>
      </c>
      <c r="T555" t="s">
        <v>183</v>
      </c>
      <c r="U555" t="s">
        <v>184</v>
      </c>
      <c r="V555" t="e">
        <f t="shared" si="54"/>
        <v>#REF!</v>
      </c>
      <c r="Y555" t="e">
        <f t="shared" si="55"/>
        <v>#REF!</v>
      </c>
      <c r="Z555" t="str">
        <f t="shared" si="56"/>
        <v/>
      </c>
      <c r="AA555" t="e">
        <f t="shared" si="57"/>
        <v>#REF!</v>
      </c>
    </row>
    <row r="556" spans="14:27" x14ac:dyDescent="0.15">
      <c r="N556" t="e">
        <f>Sheet9!#REF!</f>
        <v>#REF!</v>
      </c>
      <c r="O556" t="e">
        <f>Sheet9!#REF!</f>
        <v>#REF!</v>
      </c>
      <c r="P556" t="str">
        <f>IFERROR(VLOOKUP(O556,Sheet6!A:B,2,0),"")</f>
        <v/>
      </c>
      <c r="Q556" t="e">
        <f>Sheet9!#REF!</f>
        <v>#REF!</v>
      </c>
      <c r="R556" t="str">
        <f t="shared" si="53"/>
        <v/>
      </c>
      <c r="S556" t="e">
        <f>Sheet9!#REF!</f>
        <v>#REF!</v>
      </c>
      <c r="T556" t="s">
        <v>183</v>
      </c>
      <c r="U556" t="s">
        <v>184</v>
      </c>
      <c r="V556" t="e">
        <f t="shared" si="54"/>
        <v>#REF!</v>
      </c>
      <c r="Y556" t="e">
        <f t="shared" si="55"/>
        <v>#REF!</v>
      </c>
      <c r="Z556" t="str">
        <f t="shared" si="56"/>
        <v/>
      </c>
      <c r="AA556" t="e">
        <f t="shared" si="57"/>
        <v>#REF!</v>
      </c>
    </row>
    <row r="557" spans="14:27" x14ac:dyDescent="0.15">
      <c r="N557" t="e">
        <f>Sheet9!#REF!</f>
        <v>#REF!</v>
      </c>
      <c r="O557" t="e">
        <f>Sheet9!#REF!</f>
        <v>#REF!</v>
      </c>
      <c r="P557" t="str">
        <f>IFERROR(VLOOKUP(O557,Sheet6!A:B,2,0),"")</f>
        <v/>
      </c>
      <c r="Q557" t="e">
        <f>Sheet9!#REF!</f>
        <v>#REF!</v>
      </c>
      <c r="R557" t="str">
        <f t="shared" si="53"/>
        <v/>
      </c>
      <c r="S557" t="e">
        <f>Sheet9!#REF!</f>
        <v>#REF!</v>
      </c>
      <c r="T557" t="s">
        <v>183</v>
      </c>
      <c r="U557" t="s">
        <v>184</v>
      </c>
      <c r="V557" t="e">
        <f t="shared" si="54"/>
        <v>#REF!</v>
      </c>
      <c r="Y557" t="e">
        <f t="shared" si="55"/>
        <v>#REF!</v>
      </c>
      <c r="Z557" t="str">
        <f t="shared" si="56"/>
        <v/>
      </c>
      <c r="AA557" t="e">
        <f t="shared" si="57"/>
        <v>#REF!</v>
      </c>
    </row>
    <row r="558" spans="14:27" x14ac:dyDescent="0.15">
      <c r="N558" t="e">
        <f>Sheet9!#REF!</f>
        <v>#REF!</v>
      </c>
      <c r="O558" t="e">
        <f>Sheet9!#REF!</f>
        <v>#REF!</v>
      </c>
      <c r="P558" t="str">
        <f>IFERROR(VLOOKUP(O558,Sheet6!A:B,2,0),"")</f>
        <v/>
      </c>
      <c r="Q558" t="e">
        <f>Sheet9!#REF!</f>
        <v>#REF!</v>
      </c>
      <c r="R558" t="str">
        <f t="shared" si="53"/>
        <v/>
      </c>
      <c r="S558" t="e">
        <f>Sheet9!#REF!</f>
        <v>#REF!</v>
      </c>
      <c r="T558" t="s">
        <v>183</v>
      </c>
      <c r="U558" t="s">
        <v>184</v>
      </c>
      <c r="V558" t="e">
        <f t="shared" si="54"/>
        <v>#REF!</v>
      </c>
      <c r="Y558" t="e">
        <f t="shared" si="55"/>
        <v>#REF!</v>
      </c>
      <c r="Z558" t="str">
        <f t="shared" si="56"/>
        <v/>
      </c>
      <c r="AA558" t="e">
        <f t="shared" si="57"/>
        <v>#REF!</v>
      </c>
    </row>
    <row r="559" spans="14:27" x14ac:dyDescent="0.15">
      <c r="N559" t="e">
        <f>Sheet9!#REF!</f>
        <v>#REF!</v>
      </c>
      <c r="O559" t="e">
        <f>Sheet9!#REF!</f>
        <v>#REF!</v>
      </c>
      <c r="P559" t="str">
        <f>IFERROR(VLOOKUP(O559,Sheet6!A:B,2,0),"")</f>
        <v/>
      </c>
      <c r="Q559" t="e">
        <f>Sheet9!#REF!</f>
        <v>#REF!</v>
      </c>
      <c r="R559" t="str">
        <f t="shared" si="53"/>
        <v/>
      </c>
      <c r="S559" t="e">
        <f>Sheet9!#REF!</f>
        <v>#REF!</v>
      </c>
      <c r="T559" t="s">
        <v>183</v>
      </c>
      <c r="U559" t="s">
        <v>184</v>
      </c>
      <c r="V559" t="e">
        <f t="shared" si="54"/>
        <v>#REF!</v>
      </c>
      <c r="Y559" t="e">
        <f t="shared" si="55"/>
        <v>#REF!</v>
      </c>
      <c r="Z559" t="str">
        <f t="shared" si="56"/>
        <v/>
      </c>
      <c r="AA559" t="e">
        <f t="shared" si="57"/>
        <v>#REF!</v>
      </c>
    </row>
    <row r="560" spans="14:27" x14ac:dyDescent="0.15">
      <c r="N560" t="e">
        <f>Sheet9!#REF!</f>
        <v>#REF!</v>
      </c>
      <c r="O560" t="e">
        <f>Sheet9!#REF!</f>
        <v>#REF!</v>
      </c>
      <c r="P560" t="str">
        <f>IFERROR(VLOOKUP(O560,Sheet6!A:B,2,0),"")</f>
        <v/>
      </c>
      <c r="Q560" t="e">
        <f>Sheet9!#REF!</f>
        <v>#REF!</v>
      </c>
      <c r="R560" t="str">
        <f t="shared" si="53"/>
        <v/>
      </c>
      <c r="S560" t="e">
        <f>Sheet9!#REF!</f>
        <v>#REF!</v>
      </c>
      <c r="T560" t="s">
        <v>183</v>
      </c>
      <c r="U560" t="s">
        <v>184</v>
      </c>
      <c r="V560" t="e">
        <f t="shared" si="54"/>
        <v>#REF!</v>
      </c>
      <c r="Y560" t="e">
        <f t="shared" si="55"/>
        <v>#REF!</v>
      </c>
      <c r="Z560" t="str">
        <f t="shared" si="56"/>
        <v/>
      </c>
      <c r="AA560" t="e">
        <f t="shared" si="57"/>
        <v>#REF!</v>
      </c>
    </row>
    <row r="561" spans="14:27" x14ac:dyDescent="0.15">
      <c r="N561" t="e">
        <f>Sheet9!#REF!</f>
        <v>#REF!</v>
      </c>
      <c r="O561" t="e">
        <f>Sheet9!#REF!</f>
        <v>#REF!</v>
      </c>
      <c r="P561" t="str">
        <f>IFERROR(VLOOKUP(O561,Sheet6!A:B,2,0),"")</f>
        <v/>
      </c>
      <c r="Q561" t="e">
        <f>Sheet9!#REF!</f>
        <v>#REF!</v>
      </c>
      <c r="R561" t="str">
        <f t="shared" si="53"/>
        <v/>
      </c>
      <c r="S561" t="e">
        <f>Sheet9!#REF!</f>
        <v>#REF!</v>
      </c>
      <c r="T561" t="s">
        <v>183</v>
      </c>
      <c r="U561" t="s">
        <v>184</v>
      </c>
      <c r="V561" t="e">
        <f t="shared" si="54"/>
        <v>#REF!</v>
      </c>
      <c r="Y561" t="e">
        <f t="shared" si="55"/>
        <v>#REF!</v>
      </c>
      <c r="Z561" t="str">
        <f t="shared" si="56"/>
        <v/>
      </c>
      <c r="AA561" t="e">
        <f t="shared" si="57"/>
        <v>#REF!</v>
      </c>
    </row>
    <row r="562" spans="14:27" x14ac:dyDescent="0.15">
      <c r="N562" t="e">
        <f>Sheet9!#REF!</f>
        <v>#REF!</v>
      </c>
      <c r="O562" t="e">
        <f>Sheet9!#REF!</f>
        <v>#REF!</v>
      </c>
      <c r="P562" t="str">
        <f>IFERROR(VLOOKUP(O562,Sheet6!A:B,2,0),"")</f>
        <v/>
      </c>
      <c r="Q562" t="e">
        <f>Sheet9!#REF!</f>
        <v>#REF!</v>
      </c>
      <c r="R562" t="str">
        <f t="shared" si="53"/>
        <v/>
      </c>
      <c r="S562" t="e">
        <f>Sheet9!#REF!</f>
        <v>#REF!</v>
      </c>
      <c r="T562" t="s">
        <v>183</v>
      </c>
      <c r="U562" t="s">
        <v>184</v>
      </c>
      <c r="V562" t="e">
        <f t="shared" si="54"/>
        <v>#REF!</v>
      </c>
      <c r="Y562" t="e">
        <f t="shared" si="55"/>
        <v>#REF!</v>
      </c>
      <c r="Z562" t="str">
        <f t="shared" si="56"/>
        <v/>
      </c>
      <c r="AA562" t="e">
        <f t="shared" si="57"/>
        <v>#REF!</v>
      </c>
    </row>
    <row r="563" spans="14:27" x14ac:dyDescent="0.15">
      <c r="N563" t="e">
        <f>Sheet9!#REF!</f>
        <v>#REF!</v>
      </c>
      <c r="O563" t="e">
        <f>Sheet9!#REF!</f>
        <v>#REF!</v>
      </c>
      <c r="P563" t="str">
        <f>IFERROR(VLOOKUP(O563,Sheet6!A:B,2,0),"")</f>
        <v/>
      </c>
      <c r="Q563" t="e">
        <f>Sheet9!#REF!</f>
        <v>#REF!</v>
      </c>
      <c r="R563" t="str">
        <f t="shared" si="53"/>
        <v/>
      </c>
      <c r="S563" t="e">
        <f>Sheet9!#REF!</f>
        <v>#REF!</v>
      </c>
      <c r="T563" t="s">
        <v>183</v>
      </c>
      <c r="U563" t="s">
        <v>184</v>
      </c>
      <c r="V563" t="e">
        <f t="shared" si="54"/>
        <v>#REF!</v>
      </c>
      <c r="Y563" t="e">
        <f t="shared" si="55"/>
        <v>#REF!</v>
      </c>
      <c r="Z563" t="str">
        <f t="shared" si="56"/>
        <v/>
      </c>
      <c r="AA563" t="e">
        <f t="shared" si="57"/>
        <v>#REF!</v>
      </c>
    </row>
    <row r="564" spans="14:27" x14ac:dyDescent="0.15">
      <c r="N564" t="e">
        <f>Sheet9!#REF!</f>
        <v>#REF!</v>
      </c>
      <c r="O564" t="e">
        <f>Sheet9!#REF!</f>
        <v>#REF!</v>
      </c>
      <c r="P564" t="str">
        <f>IFERROR(VLOOKUP(O564,Sheet6!A:B,2,0),"")</f>
        <v/>
      </c>
      <c r="Q564" t="e">
        <f>Sheet9!#REF!</f>
        <v>#REF!</v>
      </c>
      <c r="R564" t="str">
        <f t="shared" si="53"/>
        <v/>
      </c>
      <c r="S564" t="e">
        <f>Sheet9!#REF!</f>
        <v>#REF!</v>
      </c>
      <c r="T564" t="s">
        <v>183</v>
      </c>
      <c r="U564" t="s">
        <v>184</v>
      </c>
      <c r="V564" t="e">
        <f t="shared" si="54"/>
        <v>#REF!</v>
      </c>
      <c r="Y564" t="e">
        <f t="shared" si="55"/>
        <v>#REF!</v>
      </c>
      <c r="Z564" t="str">
        <f t="shared" si="56"/>
        <v/>
      </c>
      <c r="AA564" t="e">
        <f t="shared" si="57"/>
        <v>#REF!</v>
      </c>
    </row>
    <row r="565" spans="14:27" x14ac:dyDescent="0.15">
      <c r="N565" t="e">
        <f>Sheet9!#REF!</f>
        <v>#REF!</v>
      </c>
      <c r="O565" t="e">
        <f>Sheet9!#REF!</f>
        <v>#REF!</v>
      </c>
      <c r="P565" t="str">
        <f>IFERROR(VLOOKUP(O565,Sheet6!A:B,2,0),"")</f>
        <v/>
      </c>
      <c r="Q565" t="e">
        <f>Sheet9!#REF!</f>
        <v>#REF!</v>
      </c>
      <c r="R565" t="str">
        <f t="shared" si="53"/>
        <v/>
      </c>
      <c r="S565" t="e">
        <f>Sheet9!#REF!</f>
        <v>#REF!</v>
      </c>
      <c r="T565" t="s">
        <v>183</v>
      </c>
      <c r="U565" t="s">
        <v>184</v>
      </c>
      <c r="V565" t="e">
        <f t="shared" si="54"/>
        <v>#REF!</v>
      </c>
      <c r="Y565" t="e">
        <f t="shared" si="55"/>
        <v>#REF!</v>
      </c>
      <c r="Z565" t="str">
        <f t="shared" si="56"/>
        <v/>
      </c>
      <c r="AA565" t="e">
        <f t="shared" si="57"/>
        <v>#REF!</v>
      </c>
    </row>
    <row r="566" spans="14:27" x14ac:dyDescent="0.15">
      <c r="N566" t="e">
        <f>Sheet9!#REF!</f>
        <v>#REF!</v>
      </c>
      <c r="O566" t="e">
        <f>Sheet9!#REF!</f>
        <v>#REF!</v>
      </c>
      <c r="P566" t="str">
        <f>IFERROR(VLOOKUP(O566,Sheet6!A:B,2,0),"")</f>
        <v/>
      </c>
      <c r="Q566" t="e">
        <f>Sheet9!#REF!</f>
        <v>#REF!</v>
      </c>
      <c r="R566" t="str">
        <f t="shared" si="53"/>
        <v/>
      </c>
      <c r="S566" t="e">
        <f>Sheet9!#REF!</f>
        <v>#REF!</v>
      </c>
      <c r="T566" t="s">
        <v>183</v>
      </c>
      <c r="U566" t="s">
        <v>184</v>
      </c>
      <c r="V566" t="e">
        <f t="shared" si="54"/>
        <v>#REF!</v>
      </c>
      <c r="Y566" t="e">
        <f t="shared" si="55"/>
        <v>#REF!</v>
      </c>
      <c r="Z566" t="str">
        <f t="shared" si="56"/>
        <v/>
      </c>
      <c r="AA566" t="e">
        <f t="shared" si="57"/>
        <v>#REF!</v>
      </c>
    </row>
    <row r="567" spans="14:27" x14ac:dyDescent="0.15">
      <c r="N567" t="e">
        <f>Sheet9!#REF!</f>
        <v>#REF!</v>
      </c>
      <c r="O567" t="e">
        <f>Sheet9!#REF!</f>
        <v>#REF!</v>
      </c>
      <c r="P567" t="str">
        <f>IFERROR(VLOOKUP(O567,Sheet6!A:B,2,0),"")</f>
        <v/>
      </c>
      <c r="Q567" t="e">
        <f>Sheet9!#REF!</f>
        <v>#REF!</v>
      </c>
      <c r="R567" t="str">
        <f t="shared" si="53"/>
        <v/>
      </c>
      <c r="S567" t="e">
        <f>Sheet9!#REF!</f>
        <v>#REF!</v>
      </c>
      <c r="T567" t="s">
        <v>183</v>
      </c>
      <c r="U567" t="s">
        <v>184</v>
      </c>
      <c r="V567" t="e">
        <f t="shared" si="54"/>
        <v>#REF!</v>
      </c>
      <c r="Y567" t="e">
        <f t="shared" si="55"/>
        <v>#REF!</v>
      </c>
      <c r="Z567" t="str">
        <f t="shared" si="56"/>
        <v/>
      </c>
      <c r="AA567" t="e">
        <f t="shared" si="57"/>
        <v>#REF!</v>
      </c>
    </row>
    <row r="568" spans="14:27" x14ac:dyDescent="0.15">
      <c r="N568" t="e">
        <f>Sheet9!#REF!</f>
        <v>#REF!</v>
      </c>
      <c r="O568" t="e">
        <f>Sheet9!#REF!</f>
        <v>#REF!</v>
      </c>
      <c r="P568" t="str">
        <f>IFERROR(VLOOKUP(O568,Sheet6!A:B,2,0),"")</f>
        <v/>
      </c>
      <c r="Q568" t="e">
        <f>Sheet9!#REF!</f>
        <v>#REF!</v>
      </c>
      <c r="R568" t="str">
        <f t="shared" si="53"/>
        <v/>
      </c>
      <c r="S568" t="e">
        <f>Sheet9!#REF!</f>
        <v>#REF!</v>
      </c>
      <c r="T568" t="s">
        <v>183</v>
      </c>
      <c r="U568" t="s">
        <v>184</v>
      </c>
      <c r="V568" t="e">
        <f t="shared" si="54"/>
        <v>#REF!</v>
      </c>
      <c r="Y568" t="e">
        <f t="shared" si="55"/>
        <v>#REF!</v>
      </c>
      <c r="Z568" t="str">
        <f t="shared" si="56"/>
        <v/>
      </c>
      <c r="AA568" t="e">
        <f t="shared" si="57"/>
        <v>#REF!</v>
      </c>
    </row>
    <row r="569" spans="14:27" x14ac:dyDescent="0.15">
      <c r="N569" t="e">
        <f>Sheet9!#REF!</f>
        <v>#REF!</v>
      </c>
      <c r="O569" t="e">
        <f>Sheet9!#REF!</f>
        <v>#REF!</v>
      </c>
      <c r="P569" t="str">
        <f>IFERROR(VLOOKUP(O569,Sheet6!A:B,2,0),"")</f>
        <v/>
      </c>
      <c r="Q569" t="e">
        <f>Sheet9!#REF!</f>
        <v>#REF!</v>
      </c>
      <c r="R569" t="str">
        <f t="shared" si="53"/>
        <v/>
      </c>
      <c r="S569" t="e">
        <f>Sheet9!#REF!</f>
        <v>#REF!</v>
      </c>
      <c r="T569" t="s">
        <v>183</v>
      </c>
      <c r="U569" t="s">
        <v>184</v>
      </c>
      <c r="V569" t="e">
        <f t="shared" si="54"/>
        <v>#REF!</v>
      </c>
      <c r="Y569" t="e">
        <f t="shared" si="55"/>
        <v>#REF!</v>
      </c>
      <c r="Z569" t="str">
        <f t="shared" si="56"/>
        <v/>
      </c>
      <c r="AA569" t="e">
        <f t="shared" si="57"/>
        <v>#REF!</v>
      </c>
    </row>
    <row r="570" spans="14:27" x14ac:dyDescent="0.15">
      <c r="N570" t="e">
        <f>Sheet9!#REF!</f>
        <v>#REF!</v>
      </c>
      <c r="O570" t="e">
        <f>Sheet9!#REF!</f>
        <v>#REF!</v>
      </c>
      <c r="P570" t="str">
        <f>IFERROR(VLOOKUP(O570,Sheet6!A:B,2,0),"")</f>
        <v/>
      </c>
      <c r="Q570" t="e">
        <f>Sheet9!#REF!</f>
        <v>#REF!</v>
      </c>
      <c r="R570" t="str">
        <f t="shared" si="53"/>
        <v/>
      </c>
      <c r="S570" t="e">
        <f>Sheet9!#REF!</f>
        <v>#REF!</v>
      </c>
      <c r="T570" t="s">
        <v>183</v>
      </c>
      <c r="U570" t="s">
        <v>184</v>
      </c>
      <c r="V570" t="e">
        <f t="shared" si="54"/>
        <v>#REF!</v>
      </c>
      <c r="Y570" t="e">
        <f t="shared" si="55"/>
        <v>#REF!</v>
      </c>
      <c r="Z570" t="str">
        <f t="shared" si="56"/>
        <v/>
      </c>
      <c r="AA570" t="e">
        <f t="shared" si="57"/>
        <v>#REF!</v>
      </c>
    </row>
    <row r="571" spans="14:27" x14ac:dyDescent="0.15">
      <c r="N571" t="e">
        <f>Sheet9!#REF!</f>
        <v>#REF!</v>
      </c>
      <c r="O571" t="e">
        <f>Sheet9!#REF!</f>
        <v>#REF!</v>
      </c>
      <c r="P571" t="str">
        <f>IFERROR(VLOOKUP(O571,Sheet6!A:B,2,0),"")</f>
        <v/>
      </c>
      <c r="Q571" t="e">
        <f>Sheet9!#REF!</f>
        <v>#REF!</v>
      </c>
      <c r="R571" t="str">
        <f t="shared" ref="R571:R634" si="58">IFERROR(VLOOKUP(Q571,AG:AH,2,0),"")</f>
        <v/>
      </c>
      <c r="S571" t="e">
        <f>Sheet9!#REF!</f>
        <v>#REF!</v>
      </c>
      <c r="T571" t="s">
        <v>183</v>
      </c>
      <c r="U571" t="s">
        <v>184</v>
      </c>
      <c r="V571" t="e">
        <f t="shared" ref="V571:V634" si="59">CONCATENATE(P571,R571,S571,T571,U571)</f>
        <v>#REF!</v>
      </c>
      <c r="Y571" t="e">
        <f t="shared" ref="Y571:Y634" si="60">N571</f>
        <v>#REF!</v>
      </c>
      <c r="Z571" t="str">
        <f t="shared" ref="Z571:Z634" si="61">IFERROR(VLOOKUP(V571,I:M,5,0),"")</f>
        <v/>
      </c>
      <c r="AA571" t="e">
        <f t="shared" ref="AA571:AA634" si="62">V571</f>
        <v>#REF!</v>
      </c>
    </row>
    <row r="572" spans="14:27" x14ac:dyDescent="0.15">
      <c r="N572" t="e">
        <f>Sheet9!#REF!</f>
        <v>#REF!</v>
      </c>
      <c r="O572" t="e">
        <f>Sheet9!#REF!</f>
        <v>#REF!</v>
      </c>
      <c r="P572" t="str">
        <f>IFERROR(VLOOKUP(O572,Sheet6!A:B,2,0),"")</f>
        <v/>
      </c>
      <c r="Q572" t="e">
        <f>Sheet9!#REF!</f>
        <v>#REF!</v>
      </c>
      <c r="R572" t="str">
        <f t="shared" si="58"/>
        <v/>
      </c>
      <c r="S572" t="e">
        <f>Sheet9!#REF!</f>
        <v>#REF!</v>
      </c>
      <c r="T572" t="s">
        <v>183</v>
      </c>
      <c r="U572" t="s">
        <v>184</v>
      </c>
      <c r="V572" t="e">
        <f t="shared" si="59"/>
        <v>#REF!</v>
      </c>
      <c r="Y572" t="e">
        <f t="shared" si="60"/>
        <v>#REF!</v>
      </c>
      <c r="Z572" t="str">
        <f t="shared" si="61"/>
        <v/>
      </c>
      <c r="AA572" t="e">
        <f t="shared" si="62"/>
        <v>#REF!</v>
      </c>
    </row>
    <row r="573" spans="14:27" x14ac:dyDescent="0.15">
      <c r="N573" t="e">
        <f>Sheet9!#REF!</f>
        <v>#REF!</v>
      </c>
      <c r="O573" t="e">
        <f>Sheet9!#REF!</f>
        <v>#REF!</v>
      </c>
      <c r="P573" t="str">
        <f>IFERROR(VLOOKUP(O573,Sheet6!A:B,2,0),"")</f>
        <v/>
      </c>
      <c r="Q573" t="e">
        <f>Sheet9!#REF!</f>
        <v>#REF!</v>
      </c>
      <c r="R573" t="str">
        <f t="shared" si="58"/>
        <v/>
      </c>
      <c r="S573" t="e">
        <f>Sheet9!#REF!</f>
        <v>#REF!</v>
      </c>
      <c r="T573" t="s">
        <v>183</v>
      </c>
      <c r="U573" t="s">
        <v>184</v>
      </c>
      <c r="V573" t="e">
        <f t="shared" si="59"/>
        <v>#REF!</v>
      </c>
      <c r="Y573" t="e">
        <f t="shared" si="60"/>
        <v>#REF!</v>
      </c>
      <c r="Z573" t="str">
        <f t="shared" si="61"/>
        <v/>
      </c>
      <c r="AA573" t="e">
        <f t="shared" si="62"/>
        <v>#REF!</v>
      </c>
    </row>
    <row r="574" spans="14:27" x14ac:dyDescent="0.15">
      <c r="N574" t="e">
        <f>Sheet9!#REF!</f>
        <v>#REF!</v>
      </c>
      <c r="O574" t="e">
        <f>Sheet9!#REF!</f>
        <v>#REF!</v>
      </c>
      <c r="P574" t="str">
        <f>IFERROR(VLOOKUP(O574,Sheet6!A:B,2,0),"")</f>
        <v/>
      </c>
      <c r="Q574" t="e">
        <f>Sheet9!#REF!</f>
        <v>#REF!</v>
      </c>
      <c r="R574" t="str">
        <f t="shared" si="58"/>
        <v/>
      </c>
      <c r="S574" t="e">
        <f>Sheet9!#REF!</f>
        <v>#REF!</v>
      </c>
      <c r="T574" t="s">
        <v>183</v>
      </c>
      <c r="U574" t="s">
        <v>184</v>
      </c>
      <c r="V574" t="e">
        <f t="shared" si="59"/>
        <v>#REF!</v>
      </c>
      <c r="Y574" t="e">
        <f t="shared" si="60"/>
        <v>#REF!</v>
      </c>
      <c r="Z574" t="str">
        <f t="shared" si="61"/>
        <v/>
      </c>
      <c r="AA574" t="e">
        <f t="shared" si="62"/>
        <v>#REF!</v>
      </c>
    </row>
    <row r="575" spans="14:27" x14ac:dyDescent="0.15">
      <c r="N575" t="e">
        <f>Sheet9!#REF!</f>
        <v>#REF!</v>
      </c>
      <c r="O575" t="e">
        <f>Sheet9!#REF!</f>
        <v>#REF!</v>
      </c>
      <c r="P575" t="str">
        <f>IFERROR(VLOOKUP(O575,Sheet6!A:B,2,0),"")</f>
        <v/>
      </c>
      <c r="Q575" t="e">
        <f>Sheet9!#REF!</f>
        <v>#REF!</v>
      </c>
      <c r="R575" t="str">
        <f t="shared" si="58"/>
        <v/>
      </c>
      <c r="S575" t="e">
        <f>Sheet9!#REF!</f>
        <v>#REF!</v>
      </c>
      <c r="T575" t="s">
        <v>183</v>
      </c>
      <c r="U575" t="s">
        <v>184</v>
      </c>
      <c r="V575" t="e">
        <f t="shared" si="59"/>
        <v>#REF!</v>
      </c>
      <c r="Y575" t="e">
        <f t="shared" si="60"/>
        <v>#REF!</v>
      </c>
      <c r="Z575" t="str">
        <f t="shared" si="61"/>
        <v/>
      </c>
      <c r="AA575" t="e">
        <f t="shared" si="62"/>
        <v>#REF!</v>
      </c>
    </row>
    <row r="576" spans="14:27" x14ac:dyDescent="0.15">
      <c r="N576" t="e">
        <f>Sheet9!#REF!</f>
        <v>#REF!</v>
      </c>
      <c r="O576" t="e">
        <f>Sheet9!#REF!</f>
        <v>#REF!</v>
      </c>
      <c r="P576" t="str">
        <f>IFERROR(VLOOKUP(O576,Sheet6!A:B,2,0),"")</f>
        <v/>
      </c>
      <c r="Q576" t="e">
        <f>Sheet9!#REF!</f>
        <v>#REF!</v>
      </c>
      <c r="R576" t="str">
        <f t="shared" si="58"/>
        <v/>
      </c>
      <c r="S576" t="e">
        <f>Sheet9!#REF!</f>
        <v>#REF!</v>
      </c>
      <c r="T576" t="s">
        <v>183</v>
      </c>
      <c r="U576" t="s">
        <v>184</v>
      </c>
      <c r="V576" t="e">
        <f t="shared" si="59"/>
        <v>#REF!</v>
      </c>
      <c r="Y576" t="e">
        <f t="shared" si="60"/>
        <v>#REF!</v>
      </c>
      <c r="Z576" t="str">
        <f t="shared" si="61"/>
        <v/>
      </c>
      <c r="AA576" t="e">
        <f t="shared" si="62"/>
        <v>#REF!</v>
      </c>
    </row>
    <row r="577" spans="14:27" x14ac:dyDescent="0.15">
      <c r="N577" t="e">
        <f>Sheet9!#REF!</f>
        <v>#REF!</v>
      </c>
      <c r="O577" t="e">
        <f>Sheet9!#REF!</f>
        <v>#REF!</v>
      </c>
      <c r="P577" t="str">
        <f>IFERROR(VLOOKUP(O577,Sheet6!A:B,2,0),"")</f>
        <v/>
      </c>
      <c r="Q577" t="e">
        <f>Sheet9!#REF!</f>
        <v>#REF!</v>
      </c>
      <c r="R577" t="str">
        <f t="shared" si="58"/>
        <v/>
      </c>
      <c r="S577" t="e">
        <f>Sheet9!#REF!</f>
        <v>#REF!</v>
      </c>
      <c r="T577" t="s">
        <v>183</v>
      </c>
      <c r="U577" t="s">
        <v>184</v>
      </c>
      <c r="V577" t="e">
        <f t="shared" si="59"/>
        <v>#REF!</v>
      </c>
      <c r="Y577" t="e">
        <f t="shared" si="60"/>
        <v>#REF!</v>
      </c>
      <c r="Z577" t="str">
        <f t="shared" si="61"/>
        <v/>
      </c>
      <c r="AA577" t="e">
        <f t="shared" si="62"/>
        <v>#REF!</v>
      </c>
    </row>
    <row r="578" spans="14:27" x14ac:dyDescent="0.15">
      <c r="N578" t="e">
        <f>Sheet9!#REF!</f>
        <v>#REF!</v>
      </c>
      <c r="O578" t="e">
        <f>Sheet9!#REF!</f>
        <v>#REF!</v>
      </c>
      <c r="P578" t="str">
        <f>IFERROR(VLOOKUP(O578,Sheet6!A:B,2,0),"")</f>
        <v/>
      </c>
      <c r="Q578" t="e">
        <f>Sheet9!#REF!</f>
        <v>#REF!</v>
      </c>
      <c r="R578" t="str">
        <f t="shared" si="58"/>
        <v/>
      </c>
      <c r="S578" t="e">
        <f>Sheet9!#REF!</f>
        <v>#REF!</v>
      </c>
      <c r="T578" t="s">
        <v>183</v>
      </c>
      <c r="U578" t="s">
        <v>184</v>
      </c>
      <c r="V578" t="e">
        <f t="shared" si="59"/>
        <v>#REF!</v>
      </c>
      <c r="Y578" t="e">
        <f t="shared" si="60"/>
        <v>#REF!</v>
      </c>
      <c r="Z578" t="str">
        <f t="shared" si="61"/>
        <v/>
      </c>
      <c r="AA578" t="e">
        <f t="shared" si="62"/>
        <v>#REF!</v>
      </c>
    </row>
    <row r="579" spans="14:27" x14ac:dyDescent="0.15">
      <c r="N579" t="e">
        <f>Sheet9!#REF!</f>
        <v>#REF!</v>
      </c>
      <c r="O579" t="e">
        <f>Sheet9!#REF!</f>
        <v>#REF!</v>
      </c>
      <c r="P579" t="str">
        <f>IFERROR(VLOOKUP(O579,Sheet6!A:B,2,0),"")</f>
        <v/>
      </c>
      <c r="Q579" t="e">
        <f>Sheet9!#REF!</f>
        <v>#REF!</v>
      </c>
      <c r="R579" t="str">
        <f t="shared" si="58"/>
        <v/>
      </c>
      <c r="S579" t="e">
        <f>Sheet9!#REF!</f>
        <v>#REF!</v>
      </c>
      <c r="T579" t="s">
        <v>183</v>
      </c>
      <c r="U579" t="s">
        <v>184</v>
      </c>
      <c r="V579" t="e">
        <f t="shared" si="59"/>
        <v>#REF!</v>
      </c>
      <c r="Y579" t="e">
        <f t="shared" si="60"/>
        <v>#REF!</v>
      </c>
      <c r="Z579" t="str">
        <f t="shared" si="61"/>
        <v/>
      </c>
      <c r="AA579" t="e">
        <f t="shared" si="62"/>
        <v>#REF!</v>
      </c>
    </row>
    <row r="580" spans="14:27" x14ac:dyDescent="0.15">
      <c r="N580" t="e">
        <f>Sheet9!#REF!</f>
        <v>#REF!</v>
      </c>
      <c r="O580" t="e">
        <f>Sheet9!#REF!</f>
        <v>#REF!</v>
      </c>
      <c r="P580" t="str">
        <f>IFERROR(VLOOKUP(O580,Sheet6!A:B,2,0),"")</f>
        <v/>
      </c>
      <c r="Q580" t="e">
        <f>Sheet9!#REF!</f>
        <v>#REF!</v>
      </c>
      <c r="R580" t="str">
        <f t="shared" si="58"/>
        <v/>
      </c>
      <c r="S580" t="e">
        <f>Sheet9!#REF!</f>
        <v>#REF!</v>
      </c>
      <c r="T580" t="s">
        <v>183</v>
      </c>
      <c r="U580" t="s">
        <v>184</v>
      </c>
      <c r="V580" t="e">
        <f t="shared" si="59"/>
        <v>#REF!</v>
      </c>
      <c r="Y580" t="e">
        <f t="shared" si="60"/>
        <v>#REF!</v>
      </c>
      <c r="Z580" t="str">
        <f t="shared" si="61"/>
        <v/>
      </c>
      <c r="AA580" t="e">
        <f t="shared" si="62"/>
        <v>#REF!</v>
      </c>
    </row>
    <row r="581" spans="14:27" x14ac:dyDescent="0.15">
      <c r="N581" t="e">
        <f>Sheet9!#REF!</f>
        <v>#REF!</v>
      </c>
      <c r="O581" t="e">
        <f>Sheet9!#REF!</f>
        <v>#REF!</v>
      </c>
      <c r="P581" t="str">
        <f>IFERROR(VLOOKUP(O581,Sheet6!A:B,2,0),"")</f>
        <v/>
      </c>
      <c r="Q581" t="e">
        <f>Sheet9!#REF!</f>
        <v>#REF!</v>
      </c>
      <c r="R581" t="str">
        <f t="shared" si="58"/>
        <v/>
      </c>
      <c r="S581" t="e">
        <f>Sheet9!#REF!</f>
        <v>#REF!</v>
      </c>
      <c r="T581" t="s">
        <v>183</v>
      </c>
      <c r="U581" t="s">
        <v>184</v>
      </c>
      <c r="V581" t="e">
        <f t="shared" si="59"/>
        <v>#REF!</v>
      </c>
      <c r="Y581" t="e">
        <f t="shared" si="60"/>
        <v>#REF!</v>
      </c>
      <c r="Z581" t="str">
        <f t="shared" si="61"/>
        <v/>
      </c>
      <c r="AA581" t="e">
        <f t="shared" si="62"/>
        <v>#REF!</v>
      </c>
    </row>
    <row r="582" spans="14:27" x14ac:dyDescent="0.15">
      <c r="N582" t="e">
        <f>Sheet9!#REF!</f>
        <v>#REF!</v>
      </c>
      <c r="O582" t="e">
        <f>Sheet9!#REF!</f>
        <v>#REF!</v>
      </c>
      <c r="P582" t="str">
        <f>IFERROR(VLOOKUP(O582,Sheet6!A:B,2,0),"")</f>
        <v/>
      </c>
      <c r="Q582" t="e">
        <f>Sheet9!#REF!</f>
        <v>#REF!</v>
      </c>
      <c r="R582" t="str">
        <f t="shared" si="58"/>
        <v/>
      </c>
      <c r="S582" t="e">
        <f>Sheet9!#REF!</f>
        <v>#REF!</v>
      </c>
      <c r="T582" t="s">
        <v>183</v>
      </c>
      <c r="U582" t="s">
        <v>184</v>
      </c>
      <c r="V582" t="e">
        <f t="shared" si="59"/>
        <v>#REF!</v>
      </c>
      <c r="Y582" t="e">
        <f t="shared" si="60"/>
        <v>#REF!</v>
      </c>
      <c r="Z582" t="str">
        <f t="shared" si="61"/>
        <v/>
      </c>
      <c r="AA582" t="e">
        <f t="shared" si="62"/>
        <v>#REF!</v>
      </c>
    </row>
    <row r="583" spans="14:27" x14ac:dyDescent="0.15">
      <c r="N583" t="e">
        <f>Sheet9!#REF!</f>
        <v>#REF!</v>
      </c>
      <c r="O583" t="e">
        <f>Sheet9!#REF!</f>
        <v>#REF!</v>
      </c>
      <c r="P583" t="str">
        <f>IFERROR(VLOOKUP(O583,Sheet6!A:B,2,0),"")</f>
        <v/>
      </c>
      <c r="Q583" t="e">
        <f>Sheet9!#REF!</f>
        <v>#REF!</v>
      </c>
      <c r="R583" t="str">
        <f t="shared" si="58"/>
        <v/>
      </c>
      <c r="S583" t="e">
        <f>Sheet9!#REF!</f>
        <v>#REF!</v>
      </c>
      <c r="T583" t="s">
        <v>183</v>
      </c>
      <c r="U583" t="s">
        <v>184</v>
      </c>
      <c r="V583" t="e">
        <f t="shared" si="59"/>
        <v>#REF!</v>
      </c>
      <c r="Y583" t="e">
        <f t="shared" si="60"/>
        <v>#REF!</v>
      </c>
      <c r="Z583" t="str">
        <f t="shared" si="61"/>
        <v/>
      </c>
      <c r="AA583" t="e">
        <f t="shared" si="62"/>
        <v>#REF!</v>
      </c>
    </row>
    <row r="584" spans="14:27" x14ac:dyDescent="0.15">
      <c r="N584" t="e">
        <f>Sheet9!#REF!</f>
        <v>#REF!</v>
      </c>
      <c r="O584" t="e">
        <f>Sheet9!#REF!</f>
        <v>#REF!</v>
      </c>
      <c r="P584" t="str">
        <f>IFERROR(VLOOKUP(O584,Sheet6!A:B,2,0),"")</f>
        <v/>
      </c>
      <c r="Q584" t="e">
        <f>Sheet9!#REF!</f>
        <v>#REF!</v>
      </c>
      <c r="R584" t="str">
        <f t="shared" si="58"/>
        <v/>
      </c>
      <c r="S584" t="e">
        <f>Sheet9!#REF!</f>
        <v>#REF!</v>
      </c>
      <c r="T584" t="s">
        <v>183</v>
      </c>
      <c r="U584" t="s">
        <v>184</v>
      </c>
      <c r="V584" t="e">
        <f t="shared" si="59"/>
        <v>#REF!</v>
      </c>
      <c r="Y584" t="e">
        <f t="shared" si="60"/>
        <v>#REF!</v>
      </c>
      <c r="Z584" t="str">
        <f t="shared" si="61"/>
        <v/>
      </c>
      <c r="AA584" t="e">
        <f t="shared" si="62"/>
        <v>#REF!</v>
      </c>
    </row>
    <row r="585" spans="14:27" x14ac:dyDescent="0.15">
      <c r="N585" t="e">
        <f>Sheet9!#REF!</f>
        <v>#REF!</v>
      </c>
      <c r="O585" t="e">
        <f>Sheet9!#REF!</f>
        <v>#REF!</v>
      </c>
      <c r="P585" t="str">
        <f>IFERROR(VLOOKUP(O585,Sheet6!A:B,2,0),"")</f>
        <v/>
      </c>
      <c r="Q585" t="e">
        <f>Sheet9!#REF!</f>
        <v>#REF!</v>
      </c>
      <c r="R585" t="str">
        <f t="shared" si="58"/>
        <v/>
      </c>
      <c r="S585" t="e">
        <f>Sheet9!#REF!</f>
        <v>#REF!</v>
      </c>
      <c r="T585" t="s">
        <v>183</v>
      </c>
      <c r="U585" t="s">
        <v>184</v>
      </c>
      <c r="V585" t="e">
        <f t="shared" si="59"/>
        <v>#REF!</v>
      </c>
      <c r="Y585" t="e">
        <f t="shared" si="60"/>
        <v>#REF!</v>
      </c>
      <c r="Z585" t="str">
        <f t="shared" si="61"/>
        <v/>
      </c>
      <c r="AA585" t="e">
        <f t="shared" si="62"/>
        <v>#REF!</v>
      </c>
    </row>
    <row r="586" spans="14:27" x14ac:dyDescent="0.15">
      <c r="N586" t="e">
        <f>Sheet9!#REF!</f>
        <v>#REF!</v>
      </c>
      <c r="O586" t="e">
        <f>Sheet9!#REF!</f>
        <v>#REF!</v>
      </c>
      <c r="P586" t="str">
        <f>IFERROR(VLOOKUP(O586,Sheet6!A:B,2,0),"")</f>
        <v/>
      </c>
      <c r="Q586" t="e">
        <f>Sheet9!#REF!</f>
        <v>#REF!</v>
      </c>
      <c r="R586" t="str">
        <f t="shared" si="58"/>
        <v/>
      </c>
      <c r="S586" t="e">
        <f>Sheet9!#REF!</f>
        <v>#REF!</v>
      </c>
      <c r="T586" t="s">
        <v>183</v>
      </c>
      <c r="U586" t="s">
        <v>184</v>
      </c>
      <c r="V586" t="e">
        <f t="shared" si="59"/>
        <v>#REF!</v>
      </c>
      <c r="Y586" t="e">
        <f t="shared" si="60"/>
        <v>#REF!</v>
      </c>
      <c r="Z586" t="str">
        <f t="shared" si="61"/>
        <v/>
      </c>
      <c r="AA586" t="e">
        <f t="shared" si="62"/>
        <v>#REF!</v>
      </c>
    </row>
    <row r="587" spans="14:27" x14ac:dyDescent="0.15">
      <c r="N587" t="e">
        <f>Sheet9!#REF!</f>
        <v>#REF!</v>
      </c>
      <c r="O587" t="e">
        <f>Sheet9!#REF!</f>
        <v>#REF!</v>
      </c>
      <c r="P587" t="str">
        <f>IFERROR(VLOOKUP(O587,Sheet6!A:B,2,0),"")</f>
        <v/>
      </c>
      <c r="Q587" t="e">
        <f>Sheet9!#REF!</f>
        <v>#REF!</v>
      </c>
      <c r="R587" t="str">
        <f t="shared" si="58"/>
        <v/>
      </c>
      <c r="S587" t="e">
        <f>Sheet9!#REF!</f>
        <v>#REF!</v>
      </c>
      <c r="T587" t="s">
        <v>183</v>
      </c>
      <c r="U587" t="s">
        <v>184</v>
      </c>
      <c r="V587" t="e">
        <f t="shared" si="59"/>
        <v>#REF!</v>
      </c>
      <c r="Y587" t="e">
        <f t="shared" si="60"/>
        <v>#REF!</v>
      </c>
      <c r="Z587" t="str">
        <f t="shared" si="61"/>
        <v/>
      </c>
      <c r="AA587" t="e">
        <f t="shared" si="62"/>
        <v>#REF!</v>
      </c>
    </row>
    <row r="588" spans="14:27" x14ac:dyDescent="0.15">
      <c r="N588" t="e">
        <f>Sheet9!#REF!</f>
        <v>#REF!</v>
      </c>
      <c r="O588" t="e">
        <f>Sheet9!#REF!</f>
        <v>#REF!</v>
      </c>
      <c r="P588" t="str">
        <f>IFERROR(VLOOKUP(O588,Sheet6!A:B,2,0),"")</f>
        <v/>
      </c>
      <c r="Q588" t="e">
        <f>Sheet9!#REF!</f>
        <v>#REF!</v>
      </c>
      <c r="R588" t="str">
        <f t="shared" si="58"/>
        <v/>
      </c>
      <c r="S588" t="e">
        <f>Sheet9!#REF!</f>
        <v>#REF!</v>
      </c>
      <c r="T588" t="s">
        <v>183</v>
      </c>
      <c r="U588" t="s">
        <v>184</v>
      </c>
      <c r="V588" t="e">
        <f t="shared" si="59"/>
        <v>#REF!</v>
      </c>
      <c r="Y588" t="e">
        <f t="shared" si="60"/>
        <v>#REF!</v>
      </c>
      <c r="Z588" t="str">
        <f t="shared" si="61"/>
        <v/>
      </c>
      <c r="AA588" t="e">
        <f t="shared" si="62"/>
        <v>#REF!</v>
      </c>
    </row>
    <row r="589" spans="14:27" x14ac:dyDescent="0.15">
      <c r="N589" t="e">
        <f>Sheet9!#REF!</f>
        <v>#REF!</v>
      </c>
      <c r="O589" t="e">
        <f>Sheet9!#REF!</f>
        <v>#REF!</v>
      </c>
      <c r="P589" t="str">
        <f>IFERROR(VLOOKUP(O589,Sheet6!A:B,2,0),"")</f>
        <v/>
      </c>
      <c r="Q589" t="e">
        <f>Sheet9!#REF!</f>
        <v>#REF!</v>
      </c>
      <c r="R589" t="str">
        <f t="shared" si="58"/>
        <v/>
      </c>
      <c r="S589" t="e">
        <f>Sheet9!#REF!</f>
        <v>#REF!</v>
      </c>
      <c r="T589" t="s">
        <v>183</v>
      </c>
      <c r="U589" t="s">
        <v>184</v>
      </c>
      <c r="V589" t="e">
        <f t="shared" si="59"/>
        <v>#REF!</v>
      </c>
      <c r="Y589" t="e">
        <f t="shared" si="60"/>
        <v>#REF!</v>
      </c>
      <c r="Z589" t="str">
        <f t="shared" si="61"/>
        <v/>
      </c>
      <c r="AA589" t="e">
        <f t="shared" si="62"/>
        <v>#REF!</v>
      </c>
    </row>
    <row r="590" spans="14:27" x14ac:dyDescent="0.15">
      <c r="N590" t="e">
        <f>Sheet9!#REF!</f>
        <v>#REF!</v>
      </c>
      <c r="O590" t="e">
        <f>Sheet9!#REF!</f>
        <v>#REF!</v>
      </c>
      <c r="P590" t="str">
        <f>IFERROR(VLOOKUP(O590,Sheet6!A:B,2,0),"")</f>
        <v/>
      </c>
      <c r="Q590" t="e">
        <f>Sheet9!#REF!</f>
        <v>#REF!</v>
      </c>
      <c r="R590" t="str">
        <f t="shared" si="58"/>
        <v/>
      </c>
      <c r="S590" t="e">
        <f>Sheet9!#REF!</f>
        <v>#REF!</v>
      </c>
      <c r="T590" t="s">
        <v>183</v>
      </c>
      <c r="U590" t="s">
        <v>184</v>
      </c>
      <c r="V590" t="e">
        <f t="shared" si="59"/>
        <v>#REF!</v>
      </c>
      <c r="Y590" t="e">
        <f t="shared" si="60"/>
        <v>#REF!</v>
      </c>
      <c r="Z590" t="str">
        <f t="shared" si="61"/>
        <v/>
      </c>
      <c r="AA590" t="e">
        <f t="shared" si="62"/>
        <v>#REF!</v>
      </c>
    </row>
    <row r="591" spans="14:27" x14ac:dyDescent="0.15">
      <c r="N591" t="e">
        <f>Sheet9!#REF!</f>
        <v>#REF!</v>
      </c>
      <c r="O591" t="e">
        <f>Sheet9!#REF!</f>
        <v>#REF!</v>
      </c>
      <c r="P591" t="str">
        <f>IFERROR(VLOOKUP(O591,Sheet6!A:B,2,0),"")</f>
        <v/>
      </c>
      <c r="Q591" t="e">
        <f>Sheet9!#REF!</f>
        <v>#REF!</v>
      </c>
      <c r="R591" t="str">
        <f t="shared" si="58"/>
        <v/>
      </c>
      <c r="S591" t="e">
        <f>Sheet9!#REF!</f>
        <v>#REF!</v>
      </c>
      <c r="T591" t="s">
        <v>183</v>
      </c>
      <c r="U591" t="s">
        <v>184</v>
      </c>
      <c r="V591" t="e">
        <f t="shared" si="59"/>
        <v>#REF!</v>
      </c>
      <c r="Y591" t="e">
        <f t="shared" si="60"/>
        <v>#REF!</v>
      </c>
      <c r="Z591" t="str">
        <f t="shared" si="61"/>
        <v/>
      </c>
      <c r="AA591" t="e">
        <f t="shared" si="62"/>
        <v>#REF!</v>
      </c>
    </row>
    <row r="592" spans="14:27" x14ac:dyDescent="0.15">
      <c r="N592" t="e">
        <f>Sheet9!#REF!</f>
        <v>#REF!</v>
      </c>
      <c r="O592" t="e">
        <f>Sheet9!#REF!</f>
        <v>#REF!</v>
      </c>
      <c r="P592" t="str">
        <f>IFERROR(VLOOKUP(O592,Sheet6!A:B,2,0),"")</f>
        <v/>
      </c>
      <c r="Q592" t="e">
        <f>Sheet9!#REF!</f>
        <v>#REF!</v>
      </c>
      <c r="R592" t="str">
        <f t="shared" si="58"/>
        <v/>
      </c>
      <c r="S592" t="e">
        <f>Sheet9!#REF!</f>
        <v>#REF!</v>
      </c>
      <c r="T592" t="s">
        <v>183</v>
      </c>
      <c r="U592" t="s">
        <v>184</v>
      </c>
      <c r="V592" t="e">
        <f t="shared" si="59"/>
        <v>#REF!</v>
      </c>
      <c r="Y592" t="e">
        <f t="shared" si="60"/>
        <v>#REF!</v>
      </c>
      <c r="Z592" t="str">
        <f t="shared" si="61"/>
        <v/>
      </c>
      <c r="AA592" t="e">
        <f t="shared" si="62"/>
        <v>#REF!</v>
      </c>
    </row>
    <row r="593" spans="14:27" x14ac:dyDescent="0.15">
      <c r="N593" t="e">
        <f>Sheet9!#REF!</f>
        <v>#REF!</v>
      </c>
      <c r="O593" t="e">
        <f>Sheet9!#REF!</f>
        <v>#REF!</v>
      </c>
      <c r="P593" t="str">
        <f>IFERROR(VLOOKUP(O593,Sheet6!A:B,2,0),"")</f>
        <v/>
      </c>
      <c r="Q593" t="e">
        <f>Sheet9!#REF!</f>
        <v>#REF!</v>
      </c>
      <c r="R593" t="str">
        <f t="shared" si="58"/>
        <v/>
      </c>
      <c r="S593" t="e">
        <f>Sheet9!#REF!</f>
        <v>#REF!</v>
      </c>
      <c r="T593" t="s">
        <v>183</v>
      </c>
      <c r="U593" t="s">
        <v>184</v>
      </c>
      <c r="V593" t="e">
        <f t="shared" si="59"/>
        <v>#REF!</v>
      </c>
      <c r="Y593" t="e">
        <f t="shared" si="60"/>
        <v>#REF!</v>
      </c>
      <c r="Z593" t="str">
        <f t="shared" si="61"/>
        <v/>
      </c>
      <c r="AA593" t="e">
        <f t="shared" si="62"/>
        <v>#REF!</v>
      </c>
    </row>
    <row r="594" spans="14:27" x14ac:dyDescent="0.15">
      <c r="N594" t="e">
        <f>Sheet9!#REF!</f>
        <v>#REF!</v>
      </c>
      <c r="O594" t="e">
        <f>Sheet9!#REF!</f>
        <v>#REF!</v>
      </c>
      <c r="P594" t="str">
        <f>IFERROR(VLOOKUP(O594,Sheet6!A:B,2,0),"")</f>
        <v/>
      </c>
      <c r="Q594" t="e">
        <f>Sheet9!#REF!</f>
        <v>#REF!</v>
      </c>
      <c r="R594" t="str">
        <f t="shared" si="58"/>
        <v/>
      </c>
      <c r="S594" t="e">
        <f>Sheet9!#REF!</f>
        <v>#REF!</v>
      </c>
      <c r="T594" t="s">
        <v>183</v>
      </c>
      <c r="U594" t="s">
        <v>184</v>
      </c>
      <c r="V594" t="e">
        <f t="shared" si="59"/>
        <v>#REF!</v>
      </c>
      <c r="Y594" t="e">
        <f t="shared" si="60"/>
        <v>#REF!</v>
      </c>
      <c r="Z594" t="str">
        <f t="shared" si="61"/>
        <v/>
      </c>
      <c r="AA594" t="e">
        <f t="shared" si="62"/>
        <v>#REF!</v>
      </c>
    </row>
    <row r="595" spans="14:27" x14ac:dyDescent="0.15">
      <c r="N595" t="e">
        <f>Sheet9!#REF!</f>
        <v>#REF!</v>
      </c>
      <c r="O595" t="e">
        <f>Sheet9!#REF!</f>
        <v>#REF!</v>
      </c>
      <c r="P595" t="str">
        <f>IFERROR(VLOOKUP(O595,Sheet6!A:B,2,0),"")</f>
        <v/>
      </c>
      <c r="Q595" t="e">
        <f>Sheet9!#REF!</f>
        <v>#REF!</v>
      </c>
      <c r="R595" t="str">
        <f t="shared" si="58"/>
        <v/>
      </c>
      <c r="S595" t="e">
        <f>Sheet9!#REF!</f>
        <v>#REF!</v>
      </c>
      <c r="T595" t="s">
        <v>183</v>
      </c>
      <c r="U595" t="s">
        <v>184</v>
      </c>
      <c r="V595" t="e">
        <f t="shared" si="59"/>
        <v>#REF!</v>
      </c>
      <c r="Y595" t="e">
        <f t="shared" si="60"/>
        <v>#REF!</v>
      </c>
      <c r="Z595" t="str">
        <f t="shared" si="61"/>
        <v/>
      </c>
      <c r="AA595" t="e">
        <f t="shared" si="62"/>
        <v>#REF!</v>
      </c>
    </row>
    <row r="596" spans="14:27" x14ac:dyDescent="0.15">
      <c r="N596" t="e">
        <f>Sheet9!#REF!</f>
        <v>#REF!</v>
      </c>
      <c r="O596" t="e">
        <f>Sheet9!#REF!</f>
        <v>#REF!</v>
      </c>
      <c r="P596" t="str">
        <f>IFERROR(VLOOKUP(O596,Sheet6!A:B,2,0),"")</f>
        <v/>
      </c>
      <c r="Q596" t="e">
        <f>Sheet9!#REF!</f>
        <v>#REF!</v>
      </c>
      <c r="R596" t="str">
        <f t="shared" si="58"/>
        <v/>
      </c>
      <c r="S596" t="e">
        <f>Sheet9!#REF!</f>
        <v>#REF!</v>
      </c>
      <c r="T596" t="s">
        <v>183</v>
      </c>
      <c r="U596" t="s">
        <v>184</v>
      </c>
      <c r="V596" t="e">
        <f t="shared" si="59"/>
        <v>#REF!</v>
      </c>
      <c r="Y596" t="e">
        <f t="shared" si="60"/>
        <v>#REF!</v>
      </c>
      <c r="Z596" t="str">
        <f t="shared" si="61"/>
        <v/>
      </c>
      <c r="AA596" t="e">
        <f t="shared" si="62"/>
        <v>#REF!</v>
      </c>
    </row>
    <row r="597" spans="14:27" x14ac:dyDescent="0.15">
      <c r="N597" t="e">
        <f>Sheet9!#REF!</f>
        <v>#REF!</v>
      </c>
      <c r="O597" t="e">
        <f>Sheet9!#REF!</f>
        <v>#REF!</v>
      </c>
      <c r="P597" t="str">
        <f>IFERROR(VLOOKUP(O597,Sheet6!A:B,2,0),"")</f>
        <v/>
      </c>
      <c r="Q597" t="e">
        <f>Sheet9!#REF!</f>
        <v>#REF!</v>
      </c>
      <c r="R597" t="str">
        <f t="shared" si="58"/>
        <v/>
      </c>
      <c r="S597" t="e">
        <f>Sheet9!#REF!</f>
        <v>#REF!</v>
      </c>
      <c r="T597" t="s">
        <v>183</v>
      </c>
      <c r="U597" t="s">
        <v>184</v>
      </c>
      <c r="V597" t="e">
        <f t="shared" si="59"/>
        <v>#REF!</v>
      </c>
      <c r="Y597" t="e">
        <f t="shared" si="60"/>
        <v>#REF!</v>
      </c>
      <c r="Z597" t="str">
        <f t="shared" si="61"/>
        <v/>
      </c>
      <c r="AA597" t="e">
        <f t="shared" si="62"/>
        <v>#REF!</v>
      </c>
    </row>
    <row r="598" spans="14:27" x14ac:dyDescent="0.15">
      <c r="N598" t="e">
        <f>Sheet9!#REF!</f>
        <v>#REF!</v>
      </c>
      <c r="O598" t="e">
        <f>Sheet9!#REF!</f>
        <v>#REF!</v>
      </c>
      <c r="P598" t="str">
        <f>IFERROR(VLOOKUP(O598,Sheet6!A:B,2,0),"")</f>
        <v/>
      </c>
      <c r="Q598" t="e">
        <f>Sheet9!#REF!</f>
        <v>#REF!</v>
      </c>
      <c r="R598" t="str">
        <f t="shared" si="58"/>
        <v/>
      </c>
      <c r="S598" t="e">
        <f>Sheet9!#REF!</f>
        <v>#REF!</v>
      </c>
      <c r="T598" t="s">
        <v>183</v>
      </c>
      <c r="U598" t="s">
        <v>184</v>
      </c>
      <c r="V598" t="e">
        <f t="shared" si="59"/>
        <v>#REF!</v>
      </c>
      <c r="Y598" t="e">
        <f t="shared" si="60"/>
        <v>#REF!</v>
      </c>
      <c r="Z598" t="str">
        <f t="shared" si="61"/>
        <v/>
      </c>
      <c r="AA598" t="e">
        <f t="shared" si="62"/>
        <v>#REF!</v>
      </c>
    </row>
    <row r="599" spans="14:27" x14ac:dyDescent="0.15">
      <c r="N599" t="e">
        <f>Sheet9!#REF!</f>
        <v>#REF!</v>
      </c>
      <c r="O599" t="e">
        <f>Sheet9!#REF!</f>
        <v>#REF!</v>
      </c>
      <c r="P599" t="str">
        <f>IFERROR(VLOOKUP(O599,Sheet6!A:B,2,0),"")</f>
        <v/>
      </c>
      <c r="Q599" t="e">
        <f>Sheet9!#REF!</f>
        <v>#REF!</v>
      </c>
      <c r="R599" t="str">
        <f t="shared" si="58"/>
        <v/>
      </c>
      <c r="S599" t="e">
        <f>Sheet9!#REF!</f>
        <v>#REF!</v>
      </c>
      <c r="T599" t="s">
        <v>183</v>
      </c>
      <c r="U599" t="s">
        <v>184</v>
      </c>
      <c r="V599" t="e">
        <f t="shared" si="59"/>
        <v>#REF!</v>
      </c>
      <c r="Y599" t="e">
        <f t="shared" si="60"/>
        <v>#REF!</v>
      </c>
      <c r="Z599" t="str">
        <f t="shared" si="61"/>
        <v/>
      </c>
      <c r="AA599" t="e">
        <f t="shared" si="62"/>
        <v>#REF!</v>
      </c>
    </row>
    <row r="600" spans="14:27" x14ac:dyDescent="0.15">
      <c r="N600" t="e">
        <f>Sheet9!#REF!</f>
        <v>#REF!</v>
      </c>
      <c r="O600" t="e">
        <f>Sheet9!#REF!</f>
        <v>#REF!</v>
      </c>
      <c r="P600" t="str">
        <f>IFERROR(VLOOKUP(O600,Sheet6!A:B,2,0),"")</f>
        <v/>
      </c>
      <c r="Q600" t="e">
        <f>Sheet9!#REF!</f>
        <v>#REF!</v>
      </c>
      <c r="R600" t="str">
        <f t="shared" si="58"/>
        <v/>
      </c>
      <c r="S600" t="e">
        <f>Sheet9!#REF!</f>
        <v>#REF!</v>
      </c>
      <c r="T600" t="s">
        <v>183</v>
      </c>
      <c r="U600" t="s">
        <v>184</v>
      </c>
      <c r="V600" t="e">
        <f t="shared" si="59"/>
        <v>#REF!</v>
      </c>
      <c r="Y600" t="e">
        <f t="shared" si="60"/>
        <v>#REF!</v>
      </c>
      <c r="Z600" t="str">
        <f t="shared" si="61"/>
        <v/>
      </c>
      <c r="AA600" t="e">
        <f t="shared" si="62"/>
        <v>#REF!</v>
      </c>
    </row>
    <row r="601" spans="14:27" x14ac:dyDescent="0.15">
      <c r="N601" t="e">
        <f>Sheet9!#REF!</f>
        <v>#REF!</v>
      </c>
      <c r="O601" t="e">
        <f>Sheet9!#REF!</f>
        <v>#REF!</v>
      </c>
      <c r="P601" t="str">
        <f>IFERROR(VLOOKUP(O601,Sheet6!A:B,2,0),"")</f>
        <v/>
      </c>
      <c r="Q601" t="e">
        <f>Sheet9!#REF!</f>
        <v>#REF!</v>
      </c>
      <c r="R601" t="str">
        <f t="shared" si="58"/>
        <v/>
      </c>
      <c r="S601" t="e">
        <f>Sheet9!#REF!</f>
        <v>#REF!</v>
      </c>
      <c r="T601" t="s">
        <v>183</v>
      </c>
      <c r="U601" t="s">
        <v>184</v>
      </c>
      <c r="V601" t="e">
        <f t="shared" si="59"/>
        <v>#REF!</v>
      </c>
      <c r="Y601" t="e">
        <f t="shared" si="60"/>
        <v>#REF!</v>
      </c>
      <c r="Z601" t="str">
        <f t="shared" si="61"/>
        <v/>
      </c>
      <c r="AA601" t="e">
        <f t="shared" si="62"/>
        <v>#REF!</v>
      </c>
    </row>
    <row r="602" spans="14:27" x14ac:dyDescent="0.15">
      <c r="N602" t="e">
        <f>Sheet9!#REF!</f>
        <v>#REF!</v>
      </c>
      <c r="O602" t="e">
        <f>Sheet9!#REF!</f>
        <v>#REF!</v>
      </c>
      <c r="P602" t="str">
        <f>IFERROR(VLOOKUP(O602,Sheet6!A:B,2,0),"")</f>
        <v/>
      </c>
      <c r="Q602" t="e">
        <f>Sheet9!#REF!</f>
        <v>#REF!</v>
      </c>
      <c r="R602" t="str">
        <f t="shared" si="58"/>
        <v/>
      </c>
      <c r="S602" t="e">
        <f>Sheet9!#REF!</f>
        <v>#REF!</v>
      </c>
      <c r="T602" t="s">
        <v>183</v>
      </c>
      <c r="U602" t="s">
        <v>184</v>
      </c>
      <c r="V602" t="e">
        <f t="shared" si="59"/>
        <v>#REF!</v>
      </c>
      <c r="Y602" t="e">
        <f t="shared" si="60"/>
        <v>#REF!</v>
      </c>
      <c r="Z602" t="str">
        <f t="shared" si="61"/>
        <v/>
      </c>
      <c r="AA602" t="e">
        <f t="shared" si="62"/>
        <v>#REF!</v>
      </c>
    </row>
    <row r="603" spans="14:27" x14ac:dyDescent="0.15">
      <c r="N603" t="e">
        <f>Sheet9!#REF!</f>
        <v>#REF!</v>
      </c>
      <c r="O603" t="e">
        <f>Sheet9!#REF!</f>
        <v>#REF!</v>
      </c>
      <c r="P603" t="str">
        <f>IFERROR(VLOOKUP(O603,Sheet6!A:B,2,0),"")</f>
        <v/>
      </c>
      <c r="Q603" t="e">
        <f>Sheet9!#REF!</f>
        <v>#REF!</v>
      </c>
      <c r="R603" t="str">
        <f t="shared" si="58"/>
        <v/>
      </c>
      <c r="S603" t="e">
        <f>Sheet9!#REF!</f>
        <v>#REF!</v>
      </c>
      <c r="T603" t="s">
        <v>183</v>
      </c>
      <c r="U603" t="s">
        <v>184</v>
      </c>
      <c r="V603" t="e">
        <f t="shared" si="59"/>
        <v>#REF!</v>
      </c>
      <c r="Y603" t="e">
        <f t="shared" si="60"/>
        <v>#REF!</v>
      </c>
      <c r="Z603" t="str">
        <f t="shared" si="61"/>
        <v/>
      </c>
      <c r="AA603" t="e">
        <f t="shared" si="62"/>
        <v>#REF!</v>
      </c>
    </row>
    <row r="604" spans="14:27" x14ac:dyDescent="0.15">
      <c r="N604" t="e">
        <f>Sheet9!#REF!</f>
        <v>#REF!</v>
      </c>
      <c r="O604" t="e">
        <f>Sheet9!#REF!</f>
        <v>#REF!</v>
      </c>
      <c r="P604" t="str">
        <f>IFERROR(VLOOKUP(O604,Sheet6!A:B,2,0),"")</f>
        <v/>
      </c>
      <c r="Q604" t="e">
        <f>Sheet9!#REF!</f>
        <v>#REF!</v>
      </c>
      <c r="R604" t="str">
        <f t="shared" si="58"/>
        <v/>
      </c>
      <c r="S604" t="e">
        <f>Sheet9!#REF!</f>
        <v>#REF!</v>
      </c>
      <c r="T604" t="s">
        <v>183</v>
      </c>
      <c r="U604" t="s">
        <v>184</v>
      </c>
      <c r="V604" t="e">
        <f t="shared" si="59"/>
        <v>#REF!</v>
      </c>
      <c r="Y604" t="e">
        <f t="shared" si="60"/>
        <v>#REF!</v>
      </c>
      <c r="Z604" t="str">
        <f t="shared" si="61"/>
        <v/>
      </c>
      <c r="AA604" t="e">
        <f t="shared" si="62"/>
        <v>#REF!</v>
      </c>
    </row>
    <row r="605" spans="14:27" x14ac:dyDescent="0.15">
      <c r="N605" t="e">
        <f>Sheet9!#REF!</f>
        <v>#REF!</v>
      </c>
      <c r="O605" t="e">
        <f>Sheet9!#REF!</f>
        <v>#REF!</v>
      </c>
      <c r="P605" t="str">
        <f>IFERROR(VLOOKUP(O605,Sheet6!A:B,2,0),"")</f>
        <v/>
      </c>
      <c r="Q605" t="e">
        <f>Sheet9!#REF!</f>
        <v>#REF!</v>
      </c>
      <c r="R605" t="str">
        <f t="shared" si="58"/>
        <v/>
      </c>
      <c r="S605" t="e">
        <f>Sheet9!#REF!</f>
        <v>#REF!</v>
      </c>
      <c r="T605" t="s">
        <v>183</v>
      </c>
      <c r="U605" t="s">
        <v>184</v>
      </c>
      <c r="V605" t="e">
        <f t="shared" si="59"/>
        <v>#REF!</v>
      </c>
      <c r="Y605" t="e">
        <f t="shared" si="60"/>
        <v>#REF!</v>
      </c>
      <c r="Z605" t="str">
        <f t="shared" si="61"/>
        <v/>
      </c>
      <c r="AA605" t="e">
        <f t="shared" si="62"/>
        <v>#REF!</v>
      </c>
    </row>
    <row r="606" spans="14:27" x14ac:dyDescent="0.15">
      <c r="N606" t="e">
        <f>Sheet9!#REF!</f>
        <v>#REF!</v>
      </c>
      <c r="O606" t="e">
        <f>Sheet9!#REF!</f>
        <v>#REF!</v>
      </c>
      <c r="P606" t="str">
        <f>IFERROR(VLOOKUP(O606,Sheet6!A:B,2,0),"")</f>
        <v/>
      </c>
      <c r="Q606" t="e">
        <f>Sheet9!#REF!</f>
        <v>#REF!</v>
      </c>
      <c r="R606" t="str">
        <f t="shared" si="58"/>
        <v/>
      </c>
      <c r="S606" t="e">
        <f>Sheet9!#REF!</f>
        <v>#REF!</v>
      </c>
      <c r="T606" t="s">
        <v>183</v>
      </c>
      <c r="U606" t="s">
        <v>184</v>
      </c>
      <c r="V606" t="e">
        <f t="shared" si="59"/>
        <v>#REF!</v>
      </c>
      <c r="Y606" t="e">
        <f t="shared" si="60"/>
        <v>#REF!</v>
      </c>
      <c r="Z606" t="str">
        <f t="shared" si="61"/>
        <v/>
      </c>
      <c r="AA606" t="e">
        <f t="shared" si="62"/>
        <v>#REF!</v>
      </c>
    </row>
    <row r="607" spans="14:27" x14ac:dyDescent="0.15">
      <c r="N607" t="e">
        <f>Sheet9!#REF!</f>
        <v>#REF!</v>
      </c>
      <c r="O607" t="e">
        <f>Sheet9!#REF!</f>
        <v>#REF!</v>
      </c>
      <c r="P607" t="str">
        <f>IFERROR(VLOOKUP(O607,Sheet6!A:B,2,0),"")</f>
        <v/>
      </c>
      <c r="Q607" t="e">
        <f>Sheet9!#REF!</f>
        <v>#REF!</v>
      </c>
      <c r="R607" t="str">
        <f t="shared" si="58"/>
        <v/>
      </c>
      <c r="S607" t="e">
        <f>Sheet9!#REF!</f>
        <v>#REF!</v>
      </c>
      <c r="T607" t="s">
        <v>183</v>
      </c>
      <c r="U607" t="s">
        <v>184</v>
      </c>
      <c r="V607" t="e">
        <f t="shared" si="59"/>
        <v>#REF!</v>
      </c>
      <c r="Y607" t="e">
        <f t="shared" si="60"/>
        <v>#REF!</v>
      </c>
      <c r="Z607" t="str">
        <f t="shared" si="61"/>
        <v/>
      </c>
      <c r="AA607" t="e">
        <f t="shared" si="62"/>
        <v>#REF!</v>
      </c>
    </row>
    <row r="608" spans="14:27" x14ac:dyDescent="0.15">
      <c r="N608" t="e">
        <f>Sheet9!#REF!</f>
        <v>#REF!</v>
      </c>
      <c r="O608" t="e">
        <f>Sheet9!#REF!</f>
        <v>#REF!</v>
      </c>
      <c r="P608" t="str">
        <f>IFERROR(VLOOKUP(O608,Sheet6!A:B,2,0),"")</f>
        <v/>
      </c>
      <c r="Q608" t="e">
        <f>Sheet9!#REF!</f>
        <v>#REF!</v>
      </c>
      <c r="R608" t="str">
        <f t="shared" si="58"/>
        <v/>
      </c>
      <c r="S608" t="e">
        <f>Sheet9!#REF!</f>
        <v>#REF!</v>
      </c>
      <c r="T608" t="s">
        <v>183</v>
      </c>
      <c r="U608" t="s">
        <v>184</v>
      </c>
      <c r="V608" t="e">
        <f t="shared" si="59"/>
        <v>#REF!</v>
      </c>
      <c r="Y608" t="e">
        <f t="shared" si="60"/>
        <v>#REF!</v>
      </c>
      <c r="Z608" t="str">
        <f t="shared" si="61"/>
        <v/>
      </c>
      <c r="AA608" t="e">
        <f t="shared" si="62"/>
        <v>#REF!</v>
      </c>
    </row>
    <row r="609" spans="14:27" x14ac:dyDescent="0.15">
      <c r="N609" t="e">
        <f>Sheet9!#REF!</f>
        <v>#REF!</v>
      </c>
      <c r="O609" t="e">
        <f>Sheet9!#REF!</f>
        <v>#REF!</v>
      </c>
      <c r="P609" t="str">
        <f>IFERROR(VLOOKUP(O609,Sheet6!A:B,2,0),"")</f>
        <v/>
      </c>
      <c r="Q609" t="e">
        <f>Sheet9!#REF!</f>
        <v>#REF!</v>
      </c>
      <c r="R609" t="str">
        <f t="shared" si="58"/>
        <v/>
      </c>
      <c r="S609" t="e">
        <f>Sheet9!#REF!</f>
        <v>#REF!</v>
      </c>
      <c r="T609" t="s">
        <v>183</v>
      </c>
      <c r="U609" t="s">
        <v>184</v>
      </c>
      <c r="V609" t="e">
        <f t="shared" si="59"/>
        <v>#REF!</v>
      </c>
      <c r="Y609" t="e">
        <f t="shared" si="60"/>
        <v>#REF!</v>
      </c>
      <c r="Z609" t="str">
        <f t="shared" si="61"/>
        <v/>
      </c>
      <c r="AA609" t="e">
        <f t="shared" si="62"/>
        <v>#REF!</v>
      </c>
    </row>
    <row r="610" spans="14:27" x14ac:dyDescent="0.15">
      <c r="N610" t="e">
        <f>Sheet9!#REF!</f>
        <v>#REF!</v>
      </c>
      <c r="O610" t="e">
        <f>Sheet9!#REF!</f>
        <v>#REF!</v>
      </c>
      <c r="P610" t="str">
        <f>IFERROR(VLOOKUP(O610,Sheet6!A:B,2,0),"")</f>
        <v/>
      </c>
      <c r="Q610" t="e">
        <f>Sheet9!#REF!</f>
        <v>#REF!</v>
      </c>
      <c r="R610" t="str">
        <f t="shared" si="58"/>
        <v/>
      </c>
      <c r="S610" t="e">
        <f>Sheet9!#REF!</f>
        <v>#REF!</v>
      </c>
      <c r="T610" t="s">
        <v>183</v>
      </c>
      <c r="U610" t="s">
        <v>184</v>
      </c>
      <c r="V610" t="e">
        <f t="shared" si="59"/>
        <v>#REF!</v>
      </c>
      <c r="Y610" t="e">
        <f t="shared" si="60"/>
        <v>#REF!</v>
      </c>
      <c r="Z610" t="str">
        <f t="shared" si="61"/>
        <v/>
      </c>
      <c r="AA610" t="e">
        <f t="shared" si="62"/>
        <v>#REF!</v>
      </c>
    </row>
    <row r="611" spans="14:27" x14ac:dyDescent="0.15">
      <c r="N611" t="e">
        <f>Sheet9!#REF!</f>
        <v>#REF!</v>
      </c>
      <c r="O611" t="e">
        <f>Sheet9!#REF!</f>
        <v>#REF!</v>
      </c>
      <c r="P611" t="str">
        <f>IFERROR(VLOOKUP(O611,Sheet6!A:B,2,0),"")</f>
        <v/>
      </c>
      <c r="Q611" t="e">
        <f>Sheet9!#REF!</f>
        <v>#REF!</v>
      </c>
      <c r="R611" t="str">
        <f t="shared" si="58"/>
        <v/>
      </c>
      <c r="S611" t="e">
        <f>Sheet9!#REF!</f>
        <v>#REF!</v>
      </c>
      <c r="T611" t="s">
        <v>183</v>
      </c>
      <c r="U611" t="s">
        <v>184</v>
      </c>
      <c r="V611" t="e">
        <f t="shared" si="59"/>
        <v>#REF!</v>
      </c>
      <c r="Y611" t="e">
        <f t="shared" si="60"/>
        <v>#REF!</v>
      </c>
      <c r="Z611" t="str">
        <f t="shared" si="61"/>
        <v/>
      </c>
      <c r="AA611" t="e">
        <f t="shared" si="62"/>
        <v>#REF!</v>
      </c>
    </row>
    <row r="612" spans="14:27" x14ac:dyDescent="0.15">
      <c r="N612" t="e">
        <f>Sheet9!#REF!</f>
        <v>#REF!</v>
      </c>
      <c r="O612" t="e">
        <f>Sheet9!#REF!</f>
        <v>#REF!</v>
      </c>
      <c r="P612" t="str">
        <f>IFERROR(VLOOKUP(O612,Sheet6!A:B,2,0),"")</f>
        <v/>
      </c>
      <c r="Q612" t="e">
        <f>Sheet9!#REF!</f>
        <v>#REF!</v>
      </c>
      <c r="R612" t="str">
        <f t="shared" si="58"/>
        <v/>
      </c>
      <c r="S612" t="e">
        <f>Sheet9!#REF!</f>
        <v>#REF!</v>
      </c>
      <c r="T612" t="s">
        <v>183</v>
      </c>
      <c r="U612" t="s">
        <v>184</v>
      </c>
      <c r="V612" t="e">
        <f t="shared" si="59"/>
        <v>#REF!</v>
      </c>
      <c r="Y612" t="e">
        <f t="shared" si="60"/>
        <v>#REF!</v>
      </c>
      <c r="Z612" t="str">
        <f t="shared" si="61"/>
        <v/>
      </c>
      <c r="AA612" t="e">
        <f t="shared" si="62"/>
        <v>#REF!</v>
      </c>
    </row>
    <row r="613" spans="14:27" x14ac:dyDescent="0.15">
      <c r="N613" t="e">
        <f>Sheet9!#REF!</f>
        <v>#REF!</v>
      </c>
      <c r="O613" t="e">
        <f>Sheet9!#REF!</f>
        <v>#REF!</v>
      </c>
      <c r="P613" t="str">
        <f>IFERROR(VLOOKUP(O613,Sheet6!A:B,2,0),"")</f>
        <v/>
      </c>
      <c r="Q613" t="e">
        <f>Sheet9!#REF!</f>
        <v>#REF!</v>
      </c>
      <c r="R613" t="str">
        <f t="shared" si="58"/>
        <v/>
      </c>
      <c r="S613" t="e">
        <f>Sheet9!#REF!</f>
        <v>#REF!</v>
      </c>
      <c r="T613" t="s">
        <v>183</v>
      </c>
      <c r="U613" t="s">
        <v>184</v>
      </c>
      <c r="V613" t="e">
        <f t="shared" si="59"/>
        <v>#REF!</v>
      </c>
      <c r="Y613" t="e">
        <f t="shared" si="60"/>
        <v>#REF!</v>
      </c>
      <c r="Z613" t="str">
        <f t="shared" si="61"/>
        <v/>
      </c>
      <c r="AA613" t="e">
        <f t="shared" si="62"/>
        <v>#REF!</v>
      </c>
    </row>
    <row r="614" spans="14:27" x14ac:dyDescent="0.15">
      <c r="N614" t="e">
        <f>Sheet9!#REF!</f>
        <v>#REF!</v>
      </c>
      <c r="O614" t="e">
        <f>Sheet9!#REF!</f>
        <v>#REF!</v>
      </c>
      <c r="P614" t="str">
        <f>IFERROR(VLOOKUP(O614,Sheet6!A:B,2,0),"")</f>
        <v/>
      </c>
      <c r="Q614" t="e">
        <f>Sheet9!#REF!</f>
        <v>#REF!</v>
      </c>
      <c r="R614" t="str">
        <f t="shared" si="58"/>
        <v/>
      </c>
      <c r="S614" t="e">
        <f>Sheet9!#REF!</f>
        <v>#REF!</v>
      </c>
      <c r="T614" t="s">
        <v>183</v>
      </c>
      <c r="U614" t="s">
        <v>184</v>
      </c>
      <c r="V614" t="e">
        <f t="shared" si="59"/>
        <v>#REF!</v>
      </c>
      <c r="Y614" t="e">
        <f t="shared" si="60"/>
        <v>#REF!</v>
      </c>
      <c r="Z614" t="str">
        <f t="shared" si="61"/>
        <v/>
      </c>
      <c r="AA614" t="e">
        <f t="shared" si="62"/>
        <v>#REF!</v>
      </c>
    </row>
    <row r="615" spans="14:27" x14ac:dyDescent="0.15">
      <c r="N615" t="e">
        <f>Sheet9!#REF!</f>
        <v>#REF!</v>
      </c>
      <c r="O615" t="e">
        <f>Sheet9!#REF!</f>
        <v>#REF!</v>
      </c>
      <c r="P615" t="str">
        <f>IFERROR(VLOOKUP(O615,Sheet6!A:B,2,0),"")</f>
        <v/>
      </c>
      <c r="Q615" t="e">
        <f>Sheet9!#REF!</f>
        <v>#REF!</v>
      </c>
      <c r="R615" t="str">
        <f t="shared" si="58"/>
        <v/>
      </c>
      <c r="S615" t="e">
        <f>Sheet9!#REF!</f>
        <v>#REF!</v>
      </c>
      <c r="T615" t="s">
        <v>183</v>
      </c>
      <c r="U615" t="s">
        <v>184</v>
      </c>
      <c r="V615" t="e">
        <f t="shared" si="59"/>
        <v>#REF!</v>
      </c>
      <c r="Y615" t="e">
        <f t="shared" si="60"/>
        <v>#REF!</v>
      </c>
      <c r="Z615" t="str">
        <f t="shared" si="61"/>
        <v/>
      </c>
      <c r="AA615" t="e">
        <f t="shared" si="62"/>
        <v>#REF!</v>
      </c>
    </row>
    <row r="616" spans="14:27" x14ac:dyDescent="0.15">
      <c r="N616" t="e">
        <f>Sheet9!#REF!</f>
        <v>#REF!</v>
      </c>
      <c r="O616" t="e">
        <f>Sheet9!#REF!</f>
        <v>#REF!</v>
      </c>
      <c r="P616" t="str">
        <f>IFERROR(VLOOKUP(O616,Sheet6!A:B,2,0),"")</f>
        <v/>
      </c>
      <c r="Q616" t="e">
        <f>Sheet9!#REF!</f>
        <v>#REF!</v>
      </c>
      <c r="R616" t="str">
        <f t="shared" si="58"/>
        <v/>
      </c>
      <c r="S616" t="e">
        <f>Sheet9!#REF!</f>
        <v>#REF!</v>
      </c>
      <c r="T616" t="s">
        <v>183</v>
      </c>
      <c r="U616" t="s">
        <v>184</v>
      </c>
      <c r="V616" t="e">
        <f t="shared" si="59"/>
        <v>#REF!</v>
      </c>
      <c r="Y616" t="e">
        <f t="shared" si="60"/>
        <v>#REF!</v>
      </c>
      <c r="Z616" t="str">
        <f t="shared" si="61"/>
        <v/>
      </c>
      <c r="AA616" t="e">
        <f t="shared" si="62"/>
        <v>#REF!</v>
      </c>
    </row>
    <row r="617" spans="14:27" x14ac:dyDescent="0.15">
      <c r="N617" t="e">
        <f>Sheet9!#REF!</f>
        <v>#REF!</v>
      </c>
      <c r="O617" t="e">
        <f>Sheet9!#REF!</f>
        <v>#REF!</v>
      </c>
      <c r="P617" t="str">
        <f>IFERROR(VLOOKUP(O617,Sheet6!A:B,2,0),"")</f>
        <v/>
      </c>
      <c r="Q617" t="e">
        <f>Sheet9!#REF!</f>
        <v>#REF!</v>
      </c>
      <c r="R617" t="str">
        <f t="shared" si="58"/>
        <v/>
      </c>
      <c r="S617" t="e">
        <f>Sheet9!#REF!</f>
        <v>#REF!</v>
      </c>
      <c r="T617" t="s">
        <v>183</v>
      </c>
      <c r="U617" t="s">
        <v>184</v>
      </c>
      <c r="V617" t="e">
        <f t="shared" si="59"/>
        <v>#REF!</v>
      </c>
      <c r="Y617" t="e">
        <f t="shared" si="60"/>
        <v>#REF!</v>
      </c>
      <c r="Z617" t="str">
        <f t="shared" si="61"/>
        <v/>
      </c>
      <c r="AA617" t="e">
        <f t="shared" si="62"/>
        <v>#REF!</v>
      </c>
    </row>
    <row r="618" spans="14:27" x14ac:dyDescent="0.15">
      <c r="N618" t="e">
        <f>Sheet9!#REF!</f>
        <v>#REF!</v>
      </c>
      <c r="O618" t="e">
        <f>Sheet9!#REF!</f>
        <v>#REF!</v>
      </c>
      <c r="P618" t="str">
        <f>IFERROR(VLOOKUP(O618,Sheet6!A:B,2,0),"")</f>
        <v/>
      </c>
      <c r="Q618" t="e">
        <f>Sheet9!#REF!</f>
        <v>#REF!</v>
      </c>
      <c r="R618" t="str">
        <f t="shared" si="58"/>
        <v/>
      </c>
      <c r="S618" t="e">
        <f>Sheet9!#REF!</f>
        <v>#REF!</v>
      </c>
      <c r="T618" t="s">
        <v>183</v>
      </c>
      <c r="U618" t="s">
        <v>184</v>
      </c>
      <c r="V618" t="e">
        <f t="shared" si="59"/>
        <v>#REF!</v>
      </c>
      <c r="Y618" t="e">
        <f t="shared" si="60"/>
        <v>#REF!</v>
      </c>
      <c r="Z618" t="str">
        <f t="shared" si="61"/>
        <v/>
      </c>
      <c r="AA618" t="e">
        <f t="shared" si="62"/>
        <v>#REF!</v>
      </c>
    </row>
    <row r="619" spans="14:27" x14ac:dyDescent="0.15">
      <c r="N619" t="e">
        <f>Sheet9!#REF!</f>
        <v>#REF!</v>
      </c>
      <c r="O619" t="e">
        <f>Sheet9!#REF!</f>
        <v>#REF!</v>
      </c>
      <c r="P619" t="str">
        <f>IFERROR(VLOOKUP(O619,Sheet6!A:B,2,0),"")</f>
        <v/>
      </c>
      <c r="Q619" t="e">
        <f>Sheet9!#REF!</f>
        <v>#REF!</v>
      </c>
      <c r="R619" t="str">
        <f t="shared" si="58"/>
        <v/>
      </c>
      <c r="S619" t="e">
        <f>Sheet9!#REF!</f>
        <v>#REF!</v>
      </c>
      <c r="T619" t="s">
        <v>183</v>
      </c>
      <c r="U619" t="s">
        <v>184</v>
      </c>
      <c r="V619" t="e">
        <f t="shared" si="59"/>
        <v>#REF!</v>
      </c>
      <c r="Y619" t="e">
        <f t="shared" si="60"/>
        <v>#REF!</v>
      </c>
      <c r="Z619" t="str">
        <f t="shared" si="61"/>
        <v/>
      </c>
      <c r="AA619" t="e">
        <f t="shared" si="62"/>
        <v>#REF!</v>
      </c>
    </row>
    <row r="620" spans="14:27" x14ac:dyDescent="0.15">
      <c r="N620" t="e">
        <f>Sheet9!#REF!</f>
        <v>#REF!</v>
      </c>
      <c r="O620" t="e">
        <f>Sheet9!#REF!</f>
        <v>#REF!</v>
      </c>
      <c r="P620" t="str">
        <f>IFERROR(VLOOKUP(O620,Sheet6!A:B,2,0),"")</f>
        <v/>
      </c>
      <c r="Q620" t="e">
        <f>Sheet9!#REF!</f>
        <v>#REF!</v>
      </c>
      <c r="R620" t="str">
        <f t="shared" si="58"/>
        <v/>
      </c>
      <c r="S620" t="e">
        <f>Sheet9!#REF!</f>
        <v>#REF!</v>
      </c>
      <c r="T620" t="s">
        <v>183</v>
      </c>
      <c r="U620" t="s">
        <v>184</v>
      </c>
      <c r="V620" t="e">
        <f t="shared" si="59"/>
        <v>#REF!</v>
      </c>
      <c r="Y620" t="e">
        <f t="shared" si="60"/>
        <v>#REF!</v>
      </c>
      <c r="Z620" t="str">
        <f t="shared" si="61"/>
        <v/>
      </c>
      <c r="AA620" t="e">
        <f t="shared" si="62"/>
        <v>#REF!</v>
      </c>
    </row>
    <row r="621" spans="14:27" x14ac:dyDescent="0.15">
      <c r="N621" t="e">
        <f>Sheet9!#REF!</f>
        <v>#REF!</v>
      </c>
      <c r="O621" t="e">
        <f>Sheet9!#REF!</f>
        <v>#REF!</v>
      </c>
      <c r="P621" t="str">
        <f>IFERROR(VLOOKUP(O621,Sheet6!A:B,2,0),"")</f>
        <v/>
      </c>
      <c r="Q621" t="e">
        <f>Sheet9!#REF!</f>
        <v>#REF!</v>
      </c>
      <c r="R621" t="str">
        <f t="shared" si="58"/>
        <v/>
      </c>
      <c r="S621" t="e">
        <f>Sheet9!#REF!</f>
        <v>#REF!</v>
      </c>
      <c r="T621" t="s">
        <v>183</v>
      </c>
      <c r="U621" t="s">
        <v>184</v>
      </c>
      <c r="V621" t="e">
        <f t="shared" si="59"/>
        <v>#REF!</v>
      </c>
      <c r="Y621" t="e">
        <f t="shared" si="60"/>
        <v>#REF!</v>
      </c>
      <c r="Z621" t="str">
        <f t="shared" si="61"/>
        <v/>
      </c>
      <c r="AA621" t="e">
        <f t="shared" si="62"/>
        <v>#REF!</v>
      </c>
    </row>
    <row r="622" spans="14:27" x14ac:dyDescent="0.15">
      <c r="N622" t="e">
        <f>Sheet9!#REF!</f>
        <v>#REF!</v>
      </c>
      <c r="O622" t="e">
        <f>Sheet9!#REF!</f>
        <v>#REF!</v>
      </c>
      <c r="P622" t="str">
        <f>IFERROR(VLOOKUP(O622,Sheet6!A:B,2,0),"")</f>
        <v/>
      </c>
      <c r="Q622" t="e">
        <f>Sheet9!#REF!</f>
        <v>#REF!</v>
      </c>
      <c r="R622" t="str">
        <f t="shared" si="58"/>
        <v/>
      </c>
      <c r="S622" t="e">
        <f>Sheet9!#REF!</f>
        <v>#REF!</v>
      </c>
      <c r="T622" t="s">
        <v>183</v>
      </c>
      <c r="U622" t="s">
        <v>184</v>
      </c>
      <c r="V622" t="e">
        <f t="shared" si="59"/>
        <v>#REF!</v>
      </c>
      <c r="Y622" t="e">
        <f t="shared" si="60"/>
        <v>#REF!</v>
      </c>
      <c r="Z622" t="str">
        <f t="shared" si="61"/>
        <v/>
      </c>
      <c r="AA622" t="e">
        <f t="shared" si="62"/>
        <v>#REF!</v>
      </c>
    </row>
    <row r="623" spans="14:27" x14ac:dyDescent="0.15">
      <c r="N623" t="e">
        <f>Sheet9!#REF!</f>
        <v>#REF!</v>
      </c>
      <c r="O623" t="e">
        <f>Sheet9!#REF!</f>
        <v>#REF!</v>
      </c>
      <c r="P623" t="str">
        <f>IFERROR(VLOOKUP(O623,Sheet6!A:B,2,0),"")</f>
        <v/>
      </c>
      <c r="Q623" t="e">
        <f>Sheet9!#REF!</f>
        <v>#REF!</v>
      </c>
      <c r="R623" t="str">
        <f t="shared" si="58"/>
        <v/>
      </c>
      <c r="S623" t="e">
        <f>Sheet9!#REF!</f>
        <v>#REF!</v>
      </c>
      <c r="T623" t="s">
        <v>183</v>
      </c>
      <c r="U623" t="s">
        <v>184</v>
      </c>
      <c r="V623" t="e">
        <f t="shared" si="59"/>
        <v>#REF!</v>
      </c>
      <c r="Y623" t="e">
        <f t="shared" si="60"/>
        <v>#REF!</v>
      </c>
      <c r="Z623" t="str">
        <f t="shared" si="61"/>
        <v/>
      </c>
      <c r="AA623" t="e">
        <f t="shared" si="62"/>
        <v>#REF!</v>
      </c>
    </row>
    <row r="624" spans="14:27" x14ac:dyDescent="0.15">
      <c r="N624" t="e">
        <f>Sheet9!#REF!</f>
        <v>#REF!</v>
      </c>
      <c r="O624" t="e">
        <f>Sheet9!#REF!</f>
        <v>#REF!</v>
      </c>
      <c r="P624" t="str">
        <f>IFERROR(VLOOKUP(O624,Sheet6!A:B,2,0),"")</f>
        <v/>
      </c>
      <c r="Q624" t="e">
        <f>Sheet9!#REF!</f>
        <v>#REF!</v>
      </c>
      <c r="R624" t="str">
        <f t="shared" si="58"/>
        <v/>
      </c>
      <c r="S624" t="e">
        <f>Sheet9!#REF!</f>
        <v>#REF!</v>
      </c>
      <c r="T624" t="s">
        <v>183</v>
      </c>
      <c r="U624" t="s">
        <v>184</v>
      </c>
      <c r="V624" t="e">
        <f t="shared" si="59"/>
        <v>#REF!</v>
      </c>
      <c r="Y624" t="e">
        <f t="shared" si="60"/>
        <v>#REF!</v>
      </c>
      <c r="Z624" t="str">
        <f t="shared" si="61"/>
        <v/>
      </c>
      <c r="AA624" t="e">
        <f t="shared" si="62"/>
        <v>#REF!</v>
      </c>
    </row>
    <row r="625" spans="14:27" x14ac:dyDescent="0.15">
      <c r="N625" t="e">
        <f>Sheet9!#REF!</f>
        <v>#REF!</v>
      </c>
      <c r="O625" t="e">
        <f>Sheet9!#REF!</f>
        <v>#REF!</v>
      </c>
      <c r="P625" t="str">
        <f>IFERROR(VLOOKUP(O625,Sheet6!A:B,2,0),"")</f>
        <v/>
      </c>
      <c r="Q625" t="e">
        <f>Sheet9!#REF!</f>
        <v>#REF!</v>
      </c>
      <c r="R625" t="str">
        <f t="shared" si="58"/>
        <v/>
      </c>
      <c r="S625" t="e">
        <f>Sheet9!#REF!</f>
        <v>#REF!</v>
      </c>
      <c r="T625" t="s">
        <v>183</v>
      </c>
      <c r="U625" t="s">
        <v>184</v>
      </c>
      <c r="V625" t="e">
        <f t="shared" si="59"/>
        <v>#REF!</v>
      </c>
      <c r="Y625" t="e">
        <f t="shared" si="60"/>
        <v>#REF!</v>
      </c>
      <c r="Z625" t="str">
        <f t="shared" si="61"/>
        <v/>
      </c>
      <c r="AA625" t="e">
        <f t="shared" si="62"/>
        <v>#REF!</v>
      </c>
    </row>
    <row r="626" spans="14:27" x14ac:dyDescent="0.15">
      <c r="N626" t="e">
        <f>Sheet9!#REF!</f>
        <v>#REF!</v>
      </c>
      <c r="O626" t="e">
        <f>Sheet9!#REF!</f>
        <v>#REF!</v>
      </c>
      <c r="P626" t="str">
        <f>IFERROR(VLOOKUP(O626,Sheet6!A:B,2,0),"")</f>
        <v/>
      </c>
      <c r="Q626" t="e">
        <f>Sheet9!#REF!</f>
        <v>#REF!</v>
      </c>
      <c r="R626" t="str">
        <f t="shared" si="58"/>
        <v/>
      </c>
      <c r="S626" t="e">
        <f>Sheet9!#REF!</f>
        <v>#REF!</v>
      </c>
      <c r="T626" t="s">
        <v>183</v>
      </c>
      <c r="U626" t="s">
        <v>184</v>
      </c>
      <c r="V626" t="e">
        <f t="shared" si="59"/>
        <v>#REF!</v>
      </c>
      <c r="Y626" t="e">
        <f t="shared" si="60"/>
        <v>#REF!</v>
      </c>
      <c r="Z626" t="str">
        <f t="shared" si="61"/>
        <v/>
      </c>
      <c r="AA626" t="e">
        <f t="shared" si="62"/>
        <v>#REF!</v>
      </c>
    </row>
    <row r="627" spans="14:27" x14ac:dyDescent="0.15">
      <c r="N627" t="e">
        <f>Sheet9!#REF!</f>
        <v>#REF!</v>
      </c>
      <c r="O627" t="e">
        <f>Sheet9!#REF!</f>
        <v>#REF!</v>
      </c>
      <c r="P627" t="str">
        <f>IFERROR(VLOOKUP(O627,Sheet6!A:B,2,0),"")</f>
        <v/>
      </c>
      <c r="Q627" t="e">
        <f>Sheet9!#REF!</f>
        <v>#REF!</v>
      </c>
      <c r="R627" t="str">
        <f t="shared" si="58"/>
        <v/>
      </c>
      <c r="S627" t="e">
        <f>Sheet9!#REF!</f>
        <v>#REF!</v>
      </c>
      <c r="T627" t="s">
        <v>183</v>
      </c>
      <c r="U627" t="s">
        <v>184</v>
      </c>
      <c r="V627" t="e">
        <f t="shared" si="59"/>
        <v>#REF!</v>
      </c>
      <c r="Y627" t="e">
        <f t="shared" si="60"/>
        <v>#REF!</v>
      </c>
      <c r="Z627" t="str">
        <f t="shared" si="61"/>
        <v/>
      </c>
      <c r="AA627" t="e">
        <f t="shared" si="62"/>
        <v>#REF!</v>
      </c>
    </row>
    <row r="628" spans="14:27" x14ac:dyDescent="0.15">
      <c r="N628" t="e">
        <f>Sheet9!#REF!</f>
        <v>#REF!</v>
      </c>
      <c r="O628" t="e">
        <f>Sheet9!#REF!</f>
        <v>#REF!</v>
      </c>
      <c r="P628" t="str">
        <f>IFERROR(VLOOKUP(O628,Sheet6!A:B,2,0),"")</f>
        <v/>
      </c>
      <c r="Q628" t="e">
        <f>Sheet9!#REF!</f>
        <v>#REF!</v>
      </c>
      <c r="R628" t="str">
        <f t="shared" si="58"/>
        <v/>
      </c>
      <c r="S628" t="e">
        <f>Sheet9!#REF!</f>
        <v>#REF!</v>
      </c>
      <c r="T628" t="s">
        <v>183</v>
      </c>
      <c r="U628" t="s">
        <v>184</v>
      </c>
      <c r="V628" t="e">
        <f t="shared" si="59"/>
        <v>#REF!</v>
      </c>
      <c r="Y628" t="e">
        <f t="shared" si="60"/>
        <v>#REF!</v>
      </c>
      <c r="Z628" t="str">
        <f t="shared" si="61"/>
        <v/>
      </c>
      <c r="AA628" t="e">
        <f t="shared" si="62"/>
        <v>#REF!</v>
      </c>
    </row>
    <row r="629" spans="14:27" x14ac:dyDescent="0.15">
      <c r="N629" t="e">
        <f>Sheet9!#REF!</f>
        <v>#REF!</v>
      </c>
      <c r="O629" t="e">
        <f>Sheet9!#REF!</f>
        <v>#REF!</v>
      </c>
      <c r="P629" t="str">
        <f>IFERROR(VLOOKUP(O629,Sheet6!A:B,2,0),"")</f>
        <v/>
      </c>
      <c r="Q629" t="e">
        <f>Sheet9!#REF!</f>
        <v>#REF!</v>
      </c>
      <c r="R629" t="str">
        <f t="shared" si="58"/>
        <v/>
      </c>
      <c r="S629" t="e">
        <f>Sheet9!#REF!</f>
        <v>#REF!</v>
      </c>
      <c r="T629" t="s">
        <v>183</v>
      </c>
      <c r="U629" t="s">
        <v>184</v>
      </c>
      <c r="V629" t="e">
        <f t="shared" si="59"/>
        <v>#REF!</v>
      </c>
      <c r="Y629" t="e">
        <f t="shared" si="60"/>
        <v>#REF!</v>
      </c>
      <c r="Z629" t="str">
        <f t="shared" si="61"/>
        <v/>
      </c>
      <c r="AA629" t="e">
        <f t="shared" si="62"/>
        <v>#REF!</v>
      </c>
    </row>
    <row r="630" spans="14:27" x14ac:dyDescent="0.15">
      <c r="N630" t="e">
        <f>Sheet9!#REF!</f>
        <v>#REF!</v>
      </c>
      <c r="O630" t="e">
        <f>Sheet9!#REF!</f>
        <v>#REF!</v>
      </c>
      <c r="P630" t="str">
        <f>IFERROR(VLOOKUP(O630,Sheet6!A:B,2,0),"")</f>
        <v/>
      </c>
      <c r="Q630" t="e">
        <f>Sheet9!#REF!</f>
        <v>#REF!</v>
      </c>
      <c r="R630" t="str">
        <f t="shared" si="58"/>
        <v/>
      </c>
      <c r="S630" t="e">
        <f>Sheet9!#REF!</f>
        <v>#REF!</v>
      </c>
      <c r="T630" t="s">
        <v>183</v>
      </c>
      <c r="U630" t="s">
        <v>184</v>
      </c>
      <c r="V630" t="e">
        <f t="shared" si="59"/>
        <v>#REF!</v>
      </c>
      <c r="Y630" t="e">
        <f t="shared" si="60"/>
        <v>#REF!</v>
      </c>
      <c r="Z630" t="str">
        <f t="shared" si="61"/>
        <v/>
      </c>
      <c r="AA630" t="e">
        <f t="shared" si="62"/>
        <v>#REF!</v>
      </c>
    </row>
    <row r="631" spans="14:27" x14ac:dyDescent="0.15">
      <c r="N631" t="e">
        <f>Sheet9!#REF!</f>
        <v>#REF!</v>
      </c>
      <c r="O631" t="e">
        <f>Sheet9!#REF!</f>
        <v>#REF!</v>
      </c>
      <c r="P631" t="str">
        <f>IFERROR(VLOOKUP(O631,Sheet6!A:B,2,0),"")</f>
        <v/>
      </c>
      <c r="Q631" t="e">
        <f>Sheet9!#REF!</f>
        <v>#REF!</v>
      </c>
      <c r="R631" t="str">
        <f t="shared" si="58"/>
        <v/>
      </c>
      <c r="S631" t="e">
        <f>Sheet9!#REF!</f>
        <v>#REF!</v>
      </c>
      <c r="T631" t="s">
        <v>183</v>
      </c>
      <c r="U631" t="s">
        <v>184</v>
      </c>
      <c r="V631" t="e">
        <f t="shared" si="59"/>
        <v>#REF!</v>
      </c>
      <c r="Y631" t="e">
        <f t="shared" si="60"/>
        <v>#REF!</v>
      </c>
      <c r="Z631" t="str">
        <f t="shared" si="61"/>
        <v/>
      </c>
      <c r="AA631" t="e">
        <f t="shared" si="62"/>
        <v>#REF!</v>
      </c>
    </row>
    <row r="632" spans="14:27" x14ac:dyDescent="0.15">
      <c r="N632" t="e">
        <f>Sheet9!#REF!</f>
        <v>#REF!</v>
      </c>
      <c r="O632" t="e">
        <f>Sheet9!#REF!</f>
        <v>#REF!</v>
      </c>
      <c r="P632" t="str">
        <f>IFERROR(VLOOKUP(O632,Sheet6!A:B,2,0),"")</f>
        <v/>
      </c>
      <c r="Q632" t="e">
        <f>Sheet9!#REF!</f>
        <v>#REF!</v>
      </c>
      <c r="R632" t="str">
        <f t="shared" si="58"/>
        <v/>
      </c>
      <c r="S632" t="e">
        <f>Sheet9!#REF!</f>
        <v>#REF!</v>
      </c>
      <c r="T632" t="s">
        <v>183</v>
      </c>
      <c r="U632" t="s">
        <v>184</v>
      </c>
      <c r="V632" t="e">
        <f t="shared" si="59"/>
        <v>#REF!</v>
      </c>
      <c r="Y632" t="e">
        <f t="shared" si="60"/>
        <v>#REF!</v>
      </c>
      <c r="Z632" t="str">
        <f t="shared" si="61"/>
        <v/>
      </c>
      <c r="AA632" t="e">
        <f t="shared" si="62"/>
        <v>#REF!</v>
      </c>
    </row>
    <row r="633" spans="14:27" x14ac:dyDescent="0.15">
      <c r="N633" t="e">
        <f>Sheet9!#REF!</f>
        <v>#REF!</v>
      </c>
      <c r="O633" t="e">
        <f>Sheet9!#REF!</f>
        <v>#REF!</v>
      </c>
      <c r="P633" t="str">
        <f>IFERROR(VLOOKUP(O633,Sheet6!A:B,2,0),"")</f>
        <v/>
      </c>
      <c r="Q633" t="e">
        <f>Sheet9!#REF!</f>
        <v>#REF!</v>
      </c>
      <c r="R633" t="str">
        <f t="shared" si="58"/>
        <v/>
      </c>
      <c r="S633" t="e">
        <f>Sheet9!#REF!</f>
        <v>#REF!</v>
      </c>
      <c r="T633" t="s">
        <v>183</v>
      </c>
      <c r="U633" t="s">
        <v>184</v>
      </c>
      <c r="V633" t="e">
        <f t="shared" si="59"/>
        <v>#REF!</v>
      </c>
      <c r="Y633" t="e">
        <f t="shared" si="60"/>
        <v>#REF!</v>
      </c>
      <c r="Z633" t="str">
        <f t="shared" si="61"/>
        <v/>
      </c>
      <c r="AA633" t="e">
        <f t="shared" si="62"/>
        <v>#REF!</v>
      </c>
    </row>
    <row r="634" spans="14:27" x14ac:dyDescent="0.15">
      <c r="N634" t="e">
        <f>Sheet9!#REF!</f>
        <v>#REF!</v>
      </c>
      <c r="O634" t="e">
        <f>Sheet9!#REF!</f>
        <v>#REF!</v>
      </c>
      <c r="P634" t="str">
        <f>IFERROR(VLOOKUP(O634,Sheet6!A:B,2,0),"")</f>
        <v/>
      </c>
      <c r="Q634" t="e">
        <f>Sheet9!#REF!</f>
        <v>#REF!</v>
      </c>
      <c r="R634" t="str">
        <f t="shared" si="58"/>
        <v/>
      </c>
      <c r="S634" t="e">
        <f>Sheet9!#REF!</f>
        <v>#REF!</v>
      </c>
      <c r="T634" t="s">
        <v>183</v>
      </c>
      <c r="U634" t="s">
        <v>184</v>
      </c>
      <c r="V634" t="e">
        <f t="shared" si="59"/>
        <v>#REF!</v>
      </c>
      <c r="Y634" t="e">
        <f t="shared" si="60"/>
        <v>#REF!</v>
      </c>
      <c r="Z634" t="str">
        <f t="shared" si="61"/>
        <v/>
      </c>
      <c r="AA634" t="e">
        <f t="shared" si="62"/>
        <v>#REF!</v>
      </c>
    </row>
    <row r="635" spans="14:27" x14ac:dyDescent="0.15">
      <c r="N635" t="e">
        <f>Sheet9!#REF!</f>
        <v>#REF!</v>
      </c>
      <c r="O635" t="e">
        <f>Sheet9!#REF!</f>
        <v>#REF!</v>
      </c>
      <c r="P635" t="str">
        <f>IFERROR(VLOOKUP(O635,Sheet6!A:B,2,0),"")</f>
        <v/>
      </c>
      <c r="Q635" t="e">
        <f>Sheet9!#REF!</f>
        <v>#REF!</v>
      </c>
      <c r="R635" t="str">
        <f t="shared" ref="R635:R698" si="63">IFERROR(VLOOKUP(Q635,AG:AH,2,0),"")</f>
        <v/>
      </c>
      <c r="S635" t="e">
        <f>Sheet9!#REF!</f>
        <v>#REF!</v>
      </c>
      <c r="T635" t="s">
        <v>183</v>
      </c>
      <c r="U635" t="s">
        <v>184</v>
      </c>
      <c r="V635" t="e">
        <f t="shared" ref="V635:V698" si="64">CONCATENATE(P635,R635,S635,T635,U635)</f>
        <v>#REF!</v>
      </c>
      <c r="Y635" t="e">
        <f t="shared" ref="Y635:Y698" si="65">N635</f>
        <v>#REF!</v>
      </c>
      <c r="Z635" t="str">
        <f t="shared" ref="Z635:Z698" si="66">IFERROR(VLOOKUP(V635,I:M,5,0),"")</f>
        <v/>
      </c>
      <c r="AA635" t="e">
        <f t="shared" ref="AA635:AA698" si="67">V635</f>
        <v>#REF!</v>
      </c>
    </row>
    <row r="636" spans="14:27" x14ac:dyDescent="0.15">
      <c r="N636" t="e">
        <f>Sheet9!#REF!</f>
        <v>#REF!</v>
      </c>
      <c r="O636" t="e">
        <f>Sheet9!#REF!</f>
        <v>#REF!</v>
      </c>
      <c r="P636" t="str">
        <f>IFERROR(VLOOKUP(O636,Sheet6!A:B,2,0),"")</f>
        <v/>
      </c>
      <c r="Q636" t="e">
        <f>Sheet9!#REF!</f>
        <v>#REF!</v>
      </c>
      <c r="R636" t="str">
        <f t="shared" si="63"/>
        <v/>
      </c>
      <c r="S636" t="e">
        <f>Sheet9!#REF!</f>
        <v>#REF!</v>
      </c>
      <c r="T636" t="s">
        <v>183</v>
      </c>
      <c r="U636" t="s">
        <v>184</v>
      </c>
      <c r="V636" t="e">
        <f t="shared" si="64"/>
        <v>#REF!</v>
      </c>
      <c r="Y636" t="e">
        <f t="shared" si="65"/>
        <v>#REF!</v>
      </c>
      <c r="Z636" t="str">
        <f t="shared" si="66"/>
        <v/>
      </c>
      <c r="AA636" t="e">
        <f t="shared" si="67"/>
        <v>#REF!</v>
      </c>
    </row>
    <row r="637" spans="14:27" x14ac:dyDescent="0.15">
      <c r="N637" t="e">
        <f>Sheet9!#REF!</f>
        <v>#REF!</v>
      </c>
      <c r="O637" t="e">
        <f>Sheet9!#REF!</f>
        <v>#REF!</v>
      </c>
      <c r="P637" t="str">
        <f>IFERROR(VLOOKUP(O637,Sheet6!A:B,2,0),"")</f>
        <v/>
      </c>
      <c r="Q637" t="e">
        <f>Sheet9!#REF!</f>
        <v>#REF!</v>
      </c>
      <c r="R637" t="str">
        <f t="shared" si="63"/>
        <v/>
      </c>
      <c r="S637" t="e">
        <f>Sheet9!#REF!</f>
        <v>#REF!</v>
      </c>
      <c r="T637" t="s">
        <v>183</v>
      </c>
      <c r="U637" t="s">
        <v>184</v>
      </c>
      <c r="V637" t="e">
        <f t="shared" si="64"/>
        <v>#REF!</v>
      </c>
      <c r="Y637" t="e">
        <f t="shared" si="65"/>
        <v>#REF!</v>
      </c>
      <c r="Z637" t="str">
        <f t="shared" si="66"/>
        <v/>
      </c>
      <c r="AA637" t="e">
        <f t="shared" si="67"/>
        <v>#REF!</v>
      </c>
    </row>
    <row r="638" spans="14:27" x14ac:dyDescent="0.15">
      <c r="N638" t="e">
        <f>Sheet9!#REF!</f>
        <v>#REF!</v>
      </c>
      <c r="O638" t="e">
        <f>Sheet9!#REF!</f>
        <v>#REF!</v>
      </c>
      <c r="P638" t="str">
        <f>IFERROR(VLOOKUP(O638,Sheet6!A:B,2,0),"")</f>
        <v/>
      </c>
      <c r="Q638" t="e">
        <f>Sheet9!#REF!</f>
        <v>#REF!</v>
      </c>
      <c r="R638" t="str">
        <f t="shared" si="63"/>
        <v/>
      </c>
      <c r="S638" t="e">
        <f>Sheet9!#REF!</f>
        <v>#REF!</v>
      </c>
      <c r="T638" t="s">
        <v>183</v>
      </c>
      <c r="U638" t="s">
        <v>184</v>
      </c>
      <c r="V638" t="e">
        <f t="shared" si="64"/>
        <v>#REF!</v>
      </c>
      <c r="Y638" t="e">
        <f t="shared" si="65"/>
        <v>#REF!</v>
      </c>
      <c r="Z638" t="str">
        <f t="shared" si="66"/>
        <v/>
      </c>
      <c r="AA638" t="e">
        <f t="shared" si="67"/>
        <v>#REF!</v>
      </c>
    </row>
    <row r="639" spans="14:27" x14ac:dyDescent="0.15">
      <c r="N639" t="e">
        <f>Sheet9!#REF!</f>
        <v>#REF!</v>
      </c>
      <c r="O639" t="e">
        <f>Sheet9!#REF!</f>
        <v>#REF!</v>
      </c>
      <c r="P639" t="str">
        <f>IFERROR(VLOOKUP(O639,Sheet6!A:B,2,0),"")</f>
        <v/>
      </c>
      <c r="Q639" t="e">
        <f>Sheet9!#REF!</f>
        <v>#REF!</v>
      </c>
      <c r="R639" t="str">
        <f t="shared" si="63"/>
        <v/>
      </c>
      <c r="S639" t="e">
        <f>Sheet9!#REF!</f>
        <v>#REF!</v>
      </c>
      <c r="T639" t="s">
        <v>183</v>
      </c>
      <c r="U639" t="s">
        <v>184</v>
      </c>
      <c r="V639" t="e">
        <f t="shared" si="64"/>
        <v>#REF!</v>
      </c>
      <c r="Y639" t="e">
        <f t="shared" si="65"/>
        <v>#REF!</v>
      </c>
      <c r="Z639" t="str">
        <f t="shared" si="66"/>
        <v/>
      </c>
      <c r="AA639" t="e">
        <f t="shared" si="67"/>
        <v>#REF!</v>
      </c>
    </row>
    <row r="640" spans="14:27" x14ac:dyDescent="0.15">
      <c r="N640" t="e">
        <f>Sheet9!#REF!</f>
        <v>#REF!</v>
      </c>
      <c r="O640" t="e">
        <f>Sheet9!#REF!</f>
        <v>#REF!</v>
      </c>
      <c r="P640" t="str">
        <f>IFERROR(VLOOKUP(O640,Sheet6!A:B,2,0),"")</f>
        <v/>
      </c>
      <c r="Q640" t="e">
        <f>Sheet9!#REF!</f>
        <v>#REF!</v>
      </c>
      <c r="R640" t="str">
        <f t="shared" si="63"/>
        <v/>
      </c>
      <c r="S640" t="e">
        <f>Sheet9!#REF!</f>
        <v>#REF!</v>
      </c>
      <c r="T640" t="s">
        <v>183</v>
      </c>
      <c r="U640" t="s">
        <v>184</v>
      </c>
      <c r="V640" t="e">
        <f t="shared" si="64"/>
        <v>#REF!</v>
      </c>
      <c r="Y640" t="e">
        <f t="shared" si="65"/>
        <v>#REF!</v>
      </c>
      <c r="Z640" t="str">
        <f t="shared" si="66"/>
        <v/>
      </c>
      <c r="AA640" t="e">
        <f t="shared" si="67"/>
        <v>#REF!</v>
      </c>
    </row>
    <row r="641" spans="14:27" x14ac:dyDescent="0.15">
      <c r="N641" t="e">
        <f>Sheet9!#REF!</f>
        <v>#REF!</v>
      </c>
      <c r="O641" t="e">
        <f>Sheet9!#REF!</f>
        <v>#REF!</v>
      </c>
      <c r="P641" t="str">
        <f>IFERROR(VLOOKUP(O641,Sheet6!A:B,2,0),"")</f>
        <v/>
      </c>
      <c r="Q641" t="e">
        <f>Sheet9!#REF!</f>
        <v>#REF!</v>
      </c>
      <c r="R641" t="str">
        <f t="shared" si="63"/>
        <v/>
      </c>
      <c r="S641" t="e">
        <f>Sheet9!#REF!</f>
        <v>#REF!</v>
      </c>
      <c r="T641" t="s">
        <v>183</v>
      </c>
      <c r="U641" t="s">
        <v>184</v>
      </c>
      <c r="V641" t="e">
        <f t="shared" si="64"/>
        <v>#REF!</v>
      </c>
      <c r="Y641" t="e">
        <f t="shared" si="65"/>
        <v>#REF!</v>
      </c>
      <c r="Z641" t="str">
        <f t="shared" si="66"/>
        <v/>
      </c>
      <c r="AA641" t="e">
        <f t="shared" si="67"/>
        <v>#REF!</v>
      </c>
    </row>
    <row r="642" spans="14:27" x14ac:dyDescent="0.15">
      <c r="N642" t="e">
        <f>Sheet9!#REF!</f>
        <v>#REF!</v>
      </c>
      <c r="O642" t="e">
        <f>Sheet9!#REF!</f>
        <v>#REF!</v>
      </c>
      <c r="P642" t="str">
        <f>IFERROR(VLOOKUP(O642,Sheet6!A:B,2,0),"")</f>
        <v/>
      </c>
      <c r="Q642" t="e">
        <f>Sheet9!#REF!</f>
        <v>#REF!</v>
      </c>
      <c r="R642" t="str">
        <f t="shared" si="63"/>
        <v/>
      </c>
      <c r="S642" t="e">
        <f>Sheet9!#REF!</f>
        <v>#REF!</v>
      </c>
      <c r="T642" t="s">
        <v>183</v>
      </c>
      <c r="U642" t="s">
        <v>184</v>
      </c>
      <c r="V642" t="e">
        <f t="shared" si="64"/>
        <v>#REF!</v>
      </c>
      <c r="Y642" t="e">
        <f t="shared" si="65"/>
        <v>#REF!</v>
      </c>
      <c r="Z642" t="str">
        <f t="shared" si="66"/>
        <v/>
      </c>
      <c r="AA642" t="e">
        <f t="shared" si="67"/>
        <v>#REF!</v>
      </c>
    </row>
    <row r="643" spans="14:27" x14ac:dyDescent="0.15">
      <c r="N643" t="e">
        <f>Sheet9!#REF!</f>
        <v>#REF!</v>
      </c>
      <c r="O643" t="e">
        <f>Sheet9!#REF!</f>
        <v>#REF!</v>
      </c>
      <c r="P643" t="str">
        <f>IFERROR(VLOOKUP(O643,Sheet6!A:B,2,0),"")</f>
        <v/>
      </c>
      <c r="Q643" t="e">
        <f>Sheet9!#REF!</f>
        <v>#REF!</v>
      </c>
      <c r="R643" t="str">
        <f t="shared" si="63"/>
        <v/>
      </c>
      <c r="S643" t="e">
        <f>Sheet9!#REF!</f>
        <v>#REF!</v>
      </c>
      <c r="T643" t="s">
        <v>183</v>
      </c>
      <c r="U643" t="s">
        <v>184</v>
      </c>
      <c r="V643" t="e">
        <f t="shared" si="64"/>
        <v>#REF!</v>
      </c>
      <c r="Y643" t="e">
        <f t="shared" si="65"/>
        <v>#REF!</v>
      </c>
      <c r="Z643" t="str">
        <f t="shared" si="66"/>
        <v/>
      </c>
      <c r="AA643" t="e">
        <f t="shared" si="67"/>
        <v>#REF!</v>
      </c>
    </row>
    <row r="644" spans="14:27" x14ac:dyDescent="0.15">
      <c r="N644" t="e">
        <f>Sheet9!#REF!</f>
        <v>#REF!</v>
      </c>
      <c r="O644" t="e">
        <f>Sheet9!#REF!</f>
        <v>#REF!</v>
      </c>
      <c r="P644" t="str">
        <f>IFERROR(VLOOKUP(O644,Sheet6!A:B,2,0),"")</f>
        <v/>
      </c>
      <c r="Q644" t="e">
        <f>Sheet9!#REF!</f>
        <v>#REF!</v>
      </c>
      <c r="R644" t="str">
        <f t="shared" si="63"/>
        <v/>
      </c>
      <c r="S644" t="e">
        <f>Sheet9!#REF!</f>
        <v>#REF!</v>
      </c>
      <c r="T644" t="s">
        <v>183</v>
      </c>
      <c r="U644" t="s">
        <v>184</v>
      </c>
      <c r="V644" t="e">
        <f t="shared" si="64"/>
        <v>#REF!</v>
      </c>
      <c r="Y644" t="e">
        <f t="shared" si="65"/>
        <v>#REF!</v>
      </c>
      <c r="Z644" t="str">
        <f t="shared" si="66"/>
        <v/>
      </c>
      <c r="AA644" t="e">
        <f t="shared" si="67"/>
        <v>#REF!</v>
      </c>
    </row>
    <row r="645" spans="14:27" x14ac:dyDescent="0.15">
      <c r="N645" t="e">
        <f>Sheet9!#REF!</f>
        <v>#REF!</v>
      </c>
      <c r="O645" t="e">
        <f>Sheet9!#REF!</f>
        <v>#REF!</v>
      </c>
      <c r="P645" t="str">
        <f>IFERROR(VLOOKUP(O645,Sheet6!A:B,2,0),"")</f>
        <v/>
      </c>
      <c r="Q645" t="e">
        <f>Sheet9!#REF!</f>
        <v>#REF!</v>
      </c>
      <c r="R645" t="str">
        <f t="shared" si="63"/>
        <v/>
      </c>
      <c r="S645" t="e">
        <f>Sheet9!#REF!</f>
        <v>#REF!</v>
      </c>
      <c r="T645" t="s">
        <v>183</v>
      </c>
      <c r="U645" t="s">
        <v>184</v>
      </c>
      <c r="V645" t="e">
        <f t="shared" si="64"/>
        <v>#REF!</v>
      </c>
      <c r="Y645" t="e">
        <f t="shared" si="65"/>
        <v>#REF!</v>
      </c>
      <c r="Z645" t="str">
        <f t="shared" si="66"/>
        <v/>
      </c>
      <c r="AA645" t="e">
        <f t="shared" si="67"/>
        <v>#REF!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183</v>
      </c>
      <c r="U646" t="s">
        <v>184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183</v>
      </c>
      <c r="U647" t="s">
        <v>184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183</v>
      </c>
      <c r="U648" t="s">
        <v>184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183</v>
      </c>
      <c r="U649" t="s">
        <v>184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183</v>
      </c>
      <c r="U650" t="s">
        <v>184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183</v>
      </c>
      <c r="U651" t="s">
        <v>184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183</v>
      </c>
      <c r="U652" t="s">
        <v>184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183</v>
      </c>
      <c r="U653" t="s">
        <v>184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183</v>
      </c>
      <c r="U654" t="s">
        <v>184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183</v>
      </c>
      <c r="U655" t="s">
        <v>184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183</v>
      </c>
      <c r="U656" t="s">
        <v>184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183</v>
      </c>
      <c r="U657" t="s">
        <v>184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183</v>
      </c>
      <c r="U658" t="s">
        <v>184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183</v>
      </c>
      <c r="U659" t="s">
        <v>184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183</v>
      </c>
      <c r="U660" t="s">
        <v>184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183</v>
      </c>
      <c r="U661" t="s">
        <v>184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183</v>
      </c>
      <c r="U662" t="s">
        <v>184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183</v>
      </c>
      <c r="U663" t="s">
        <v>184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183</v>
      </c>
      <c r="U664" t="s">
        <v>184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183</v>
      </c>
      <c r="U665" t="s">
        <v>184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183</v>
      </c>
      <c r="U666" t="s">
        <v>184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183</v>
      </c>
      <c r="U667" t="s">
        <v>184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183</v>
      </c>
      <c r="U668" t="s">
        <v>184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183</v>
      </c>
      <c r="U669" t="s">
        <v>184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183</v>
      </c>
      <c r="U670" t="s">
        <v>184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183</v>
      </c>
      <c r="U671" t="s">
        <v>184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183</v>
      </c>
      <c r="U672" t="s">
        <v>184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183</v>
      </c>
      <c r="U673" t="s">
        <v>184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183</v>
      </c>
      <c r="U674" t="s">
        <v>184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183</v>
      </c>
      <c r="U675" t="s">
        <v>184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183</v>
      </c>
      <c r="U676" t="s">
        <v>184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183</v>
      </c>
      <c r="U677" t="s">
        <v>184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183</v>
      </c>
      <c r="U678" t="s">
        <v>184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183</v>
      </c>
      <c r="U679" t="s">
        <v>184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183</v>
      </c>
      <c r="U680" t="s">
        <v>184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183</v>
      </c>
      <c r="U681" t="s">
        <v>184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183</v>
      </c>
      <c r="U682" t="s">
        <v>184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183</v>
      </c>
      <c r="U683" t="s">
        <v>184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183</v>
      </c>
      <c r="U684" t="s">
        <v>184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183</v>
      </c>
      <c r="U685" t="s">
        <v>184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183</v>
      </c>
      <c r="U686" t="s">
        <v>184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183</v>
      </c>
      <c r="U687" t="s">
        <v>184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183</v>
      </c>
      <c r="U688" t="s">
        <v>184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183</v>
      </c>
      <c r="U689" t="s">
        <v>184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183</v>
      </c>
      <c r="U690" t="s">
        <v>184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183</v>
      </c>
      <c r="U691" t="s">
        <v>184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183</v>
      </c>
      <c r="U692" t="s">
        <v>184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183</v>
      </c>
      <c r="U693" t="s">
        <v>184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183</v>
      </c>
      <c r="U694" t="s">
        <v>184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183</v>
      </c>
      <c r="U695" t="s">
        <v>184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183</v>
      </c>
      <c r="U696" t="s">
        <v>184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183</v>
      </c>
      <c r="U697" t="s">
        <v>184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183</v>
      </c>
      <c r="U698" t="s">
        <v>184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183</v>
      </c>
      <c r="U699" t="s">
        <v>184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183</v>
      </c>
      <c r="U700" t="s">
        <v>184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183</v>
      </c>
      <c r="U701" t="s">
        <v>184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183</v>
      </c>
      <c r="U702" t="s">
        <v>184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183</v>
      </c>
      <c r="U703" t="s">
        <v>184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183</v>
      </c>
      <c r="U704" t="s">
        <v>184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183</v>
      </c>
      <c r="U705" t="s">
        <v>184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183</v>
      </c>
      <c r="U706" t="s">
        <v>184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183</v>
      </c>
      <c r="U707" t="s">
        <v>184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183</v>
      </c>
      <c r="U708" t="s">
        <v>184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183</v>
      </c>
      <c r="U709" t="s">
        <v>184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183</v>
      </c>
      <c r="U710" t="s">
        <v>184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183</v>
      </c>
      <c r="U711" t="s">
        <v>184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183</v>
      </c>
      <c r="U712" t="s">
        <v>184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183</v>
      </c>
      <c r="U713" t="s">
        <v>184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183</v>
      </c>
      <c r="U714" t="s">
        <v>184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183</v>
      </c>
      <c r="U715" t="s">
        <v>184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183</v>
      </c>
      <c r="U716" t="s">
        <v>184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183</v>
      </c>
      <c r="U717" t="s">
        <v>184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183</v>
      </c>
      <c r="U718" t="s">
        <v>184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183</v>
      </c>
      <c r="U719" t="s">
        <v>184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183</v>
      </c>
      <c r="U720" t="s">
        <v>184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183</v>
      </c>
      <c r="U721" t="s">
        <v>184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183</v>
      </c>
      <c r="U722" t="s">
        <v>184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183</v>
      </c>
      <c r="U723" t="s">
        <v>184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183</v>
      </c>
      <c r="U724" t="s">
        <v>184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183</v>
      </c>
      <c r="U725" t="s">
        <v>184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183</v>
      </c>
      <c r="U726" t="s">
        <v>184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183</v>
      </c>
      <c r="U727" t="s">
        <v>184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183</v>
      </c>
      <c r="U728" t="s">
        <v>184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183</v>
      </c>
      <c r="U729" t="s">
        <v>184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183</v>
      </c>
      <c r="U730" t="s">
        <v>184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183</v>
      </c>
      <c r="U731" t="s">
        <v>184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183</v>
      </c>
      <c r="U732" t="s">
        <v>184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183</v>
      </c>
      <c r="U733" t="s">
        <v>184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183</v>
      </c>
      <c r="U734" t="s">
        <v>184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183</v>
      </c>
      <c r="U735" t="s">
        <v>184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183</v>
      </c>
      <c r="U736" t="s">
        <v>184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183</v>
      </c>
      <c r="U737" t="s">
        <v>184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183</v>
      </c>
      <c r="U738" t="s">
        <v>184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183</v>
      </c>
      <c r="U739" t="s">
        <v>184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183</v>
      </c>
      <c r="U740" t="s">
        <v>184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183</v>
      </c>
      <c r="U741" t="s">
        <v>184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183</v>
      </c>
      <c r="U742" t="s">
        <v>184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183</v>
      </c>
      <c r="U743" t="s">
        <v>184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183</v>
      </c>
      <c r="U744" t="s">
        <v>184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183</v>
      </c>
      <c r="U745" t="s">
        <v>184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183</v>
      </c>
      <c r="U746" t="s">
        <v>184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183</v>
      </c>
      <c r="U747" t="s">
        <v>184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183</v>
      </c>
      <c r="U748" t="s">
        <v>184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183</v>
      </c>
      <c r="U749" t="s">
        <v>184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183</v>
      </c>
      <c r="U750" t="s">
        <v>184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183</v>
      </c>
      <c r="U751" t="s">
        <v>184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183</v>
      </c>
      <c r="U752" t="s">
        <v>184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183</v>
      </c>
      <c r="U753" t="s">
        <v>184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183</v>
      </c>
      <c r="U754" t="s">
        <v>184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183</v>
      </c>
      <c r="U755" t="s">
        <v>184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183</v>
      </c>
      <c r="U756" t="s">
        <v>184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183</v>
      </c>
      <c r="U757" t="s">
        <v>184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183</v>
      </c>
      <c r="U758" t="s">
        <v>184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183</v>
      </c>
      <c r="U759" t="s">
        <v>184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183</v>
      </c>
      <c r="U760" t="s">
        <v>184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183</v>
      </c>
      <c r="U761" t="s">
        <v>184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183</v>
      </c>
      <c r="U762" t="s">
        <v>184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183</v>
      </c>
      <c r="U763" t="s">
        <v>184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183</v>
      </c>
      <c r="U764" t="s">
        <v>184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183</v>
      </c>
      <c r="U765" t="s">
        <v>184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183</v>
      </c>
      <c r="U766" t="s">
        <v>184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183</v>
      </c>
      <c r="U767" t="s">
        <v>184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183</v>
      </c>
      <c r="U768" t="s">
        <v>184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183</v>
      </c>
      <c r="U769" t="s">
        <v>184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183</v>
      </c>
      <c r="U770" t="s">
        <v>184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183</v>
      </c>
      <c r="U771" t="s">
        <v>184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183</v>
      </c>
      <c r="U772" t="s">
        <v>184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183</v>
      </c>
      <c r="U773" t="s">
        <v>184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183</v>
      </c>
      <c r="U774" t="s">
        <v>184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183</v>
      </c>
      <c r="U775" t="s">
        <v>184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183</v>
      </c>
      <c r="U776" t="s">
        <v>184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183</v>
      </c>
      <c r="U777" t="s">
        <v>184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183</v>
      </c>
      <c r="U778" t="s">
        <v>184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183</v>
      </c>
      <c r="U779" t="s">
        <v>184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183</v>
      </c>
      <c r="U780" t="s">
        <v>184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183</v>
      </c>
      <c r="U781" t="s">
        <v>184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183</v>
      </c>
      <c r="U782" t="s">
        <v>184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183</v>
      </c>
      <c r="U783" t="s">
        <v>184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183</v>
      </c>
      <c r="U784" t="s">
        <v>184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183</v>
      </c>
      <c r="U785" t="s">
        <v>184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183</v>
      </c>
      <c r="U786" t="s">
        <v>184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183</v>
      </c>
      <c r="U787" t="s">
        <v>184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183</v>
      </c>
      <c r="U788" t="s">
        <v>184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183</v>
      </c>
      <c r="U789" t="s">
        <v>184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183</v>
      </c>
      <c r="U790" t="s">
        <v>184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183</v>
      </c>
      <c r="U791" t="s">
        <v>184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183</v>
      </c>
      <c r="U792" t="s">
        <v>184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183</v>
      </c>
      <c r="U793" t="s">
        <v>184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183</v>
      </c>
      <c r="U794" t="s">
        <v>184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183</v>
      </c>
      <c r="U795" t="s">
        <v>184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183</v>
      </c>
      <c r="U796" t="s">
        <v>184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183</v>
      </c>
      <c r="U797" t="s">
        <v>184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183</v>
      </c>
      <c r="U798" t="s">
        <v>184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183</v>
      </c>
      <c r="U799" t="s">
        <v>184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183</v>
      </c>
      <c r="U800" t="s">
        <v>184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183</v>
      </c>
      <c r="U801" t="s">
        <v>184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183</v>
      </c>
      <c r="U802" t="s">
        <v>184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183</v>
      </c>
      <c r="U803" t="s">
        <v>184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183</v>
      </c>
      <c r="U804" t="s">
        <v>184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183</v>
      </c>
      <c r="U805" t="s">
        <v>184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183</v>
      </c>
      <c r="U806" t="s">
        <v>184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183</v>
      </c>
      <c r="U807" t="s">
        <v>184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183</v>
      </c>
      <c r="U808" t="s">
        <v>184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183</v>
      </c>
      <c r="U809" t="s">
        <v>184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183</v>
      </c>
      <c r="U810" t="s">
        <v>184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183</v>
      </c>
      <c r="U811" t="s">
        <v>184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183</v>
      </c>
      <c r="U812" t="s">
        <v>184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183</v>
      </c>
      <c r="U813" t="s">
        <v>184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183</v>
      </c>
      <c r="U814" t="s">
        <v>184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183</v>
      </c>
      <c r="U815" t="s">
        <v>184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183</v>
      </c>
      <c r="U816" t="s">
        <v>184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183</v>
      </c>
      <c r="U817" t="s">
        <v>184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183</v>
      </c>
      <c r="U818" t="s">
        <v>184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183</v>
      </c>
      <c r="U819" t="s">
        <v>184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183</v>
      </c>
      <c r="U820" t="s">
        <v>184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183</v>
      </c>
      <c r="U821" t="s">
        <v>184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183</v>
      </c>
      <c r="U822" t="s">
        <v>184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183</v>
      </c>
      <c r="U823" t="s">
        <v>184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183</v>
      </c>
      <c r="U824" t="s">
        <v>184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183</v>
      </c>
      <c r="U825" t="s">
        <v>184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183</v>
      </c>
      <c r="U826" t="s">
        <v>184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183</v>
      </c>
      <c r="U827" t="s">
        <v>184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183</v>
      </c>
      <c r="U828" t="s">
        <v>184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183</v>
      </c>
      <c r="U829" t="s">
        <v>184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183</v>
      </c>
      <c r="U830" t="s">
        <v>184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183</v>
      </c>
      <c r="U831" t="s">
        <v>184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183</v>
      </c>
      <c r="U832" t="s">
        <v>184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183</v>
      </c>
      <c r="U833" t="s">
        <v>184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183</v>
      </c>
      <c r="U834" t="s">
        <v>184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183</v>
      </c>
      <c r="U835" t="s">
        <v>184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183</v>
      </c>
      <c r="U836" t="s">
        <v>184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183</v>
      </c>
      <c r="U837" t="s">
        <v>184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183</v>
      </c>
      <c r="U838" t="s">
        <v>184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183</v>
      </c>
      <c r="U839" t="s">
        <v>184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183</v>
      </c>
      <c r="U840" t="s">
        <v>184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183</v>
      </c>
      <c r="U841" t="s">
        <v>184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183</v>
      </c>
      <c r="U842" t="s">
        <v>184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183</v>
      </c>
      <c r="U843" t="s">
        <v>184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183</v>
      </c>
      <c r="U844" t="s">
        <v>184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183</v>
      </c>
      <c r="U845" t="s">
        <v>184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183</v>
      </c>
      <c r="U846" t="s">
        <v>184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183</v>
      </c>
      <c r="U847" t="s">
        <v>184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183</v>
      </c>
      <c r="U848" t="s">
        <v>184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183</v>
      </c>
      <c r="U849" t="s">
        <v>184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183</v>
      </c>
      <c r="U850" t="s">
        <v>184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183</v>
      </c>
      <c r="U851" t="s">
        <v>184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183</v>
      </c>
      <c r="U852" t="s">
        <v>184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183</v>
      </c>
      <c r="U853" t="s">
        <v>184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183</v>
      </c>
      <c r="U854" t="s">
        <v>184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183</v>
      </c>
      <c r="U855" t="s">
        <v>184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183</v>
      </c>
      <c r="U856" t="s">
        <v>184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183</v>
      </c>
      <c r="U857" t="s">
        <v>184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183</v>
      </c>
      <c r="U858" t="s">
        <v>184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183</v>
      </c>
      <c r="U859" t="s">
        <v>184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183</v>
      </c>
      <c r="U860" t="s">
        <v>184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183</v>
      </c>
      <c r="U861" t="s">
        <v>184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183</v>
      </c>
      <c r="U862" t="s">
        <v>184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183</v>
      </c>
      <c r="U863" t="s">
        <v>184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183</v>
      </c>
      <c r="U864" t="s">
        <v>184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183</v>
      </c>
      <c r="U865" t="s">
        <v>184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183</v>
      </c>
      <c r="U866" t="s">
        <v>184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183</v>
      </c>
      <c r="U867" t="s">
        <v>184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183</v>
      </c>
      <c r="U868" t="s">
        <v>184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183</v>
      </c>
      <c r="U869" t="s">
        <v>184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183</v>
      </c>
      <c r="U870" t="s">
        <v>184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183</v>
      </c>
      <c r="U871" t="s">
        <v>184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183</v>
      </c>
      <c r="U872" t="s">
        <v>184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183</v>
      </c>
      <c r="U873" t="s">
        <v>184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183</v>
      </c>
      <c r="U874" t="s">
        <v>184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183</v>
      </c>
      <c r="U875" t="s">
        <v>184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183</v>
      </c>
      <c r="U876" t="s">
        <v>184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183</v>
      </c>
      <c r="U877" t="s">
        <v>184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183</v>
      </c>
      <c r="U878" t="s">
        <v>184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183</v>
      </c>
      <c r="U879" t="s">
        <v>184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183</v>
      </c>
      <c r="U880" t="s">
        <v>184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183</v>
      </c>
      <c r="U881" t="s">
        <v>184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183</v>
      </c>
      <c r="U882" t="s">
        <v>184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183</v>
      </c>
      <c r="U883" t="s">
        <v>184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183</v>
      </c>
      <c r="U884" t="s">
        <v>184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183</v>
      </c>
      <c r="U885" t="s">
        <v>184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183</v>
      </c>
      <c r="U886" t="s">
        <v>184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183</v>
      </c>
      <c r="U887" t="s">
        <v>184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183</v>
      </c>
      <c r="U888" t="s">
        <v>184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183</v>
      </c>
      <c r="U889" t="s">
        <v>184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183</v>
      </c>
      <c r="U890" t="s">
        <v>184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183</v>
      </c>
      <c r="U891" t="s">
        <v>184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183</v>
      </c>
      <c r="U892" t="s">
        <v>184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183</v>
      </c>
      <c r="U893" t="s">
        <v>184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183</v>
      </c>
      <c r="U894" t="s">
        <v>184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183</v>
      </c>
      <c r="U895" t="s">
        <v>184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183</v>
      </c>
      <c r="U896" t="s">
        <v>184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183</v>
      </c>
      <c r="U897" t="s">
        <v>184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183</v>
      </c>
      <c r="U898" t="s">
        <v>184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183</v>
      </c>
      <c r="U899" t="s">
        <v>184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183</v>
      </c>
      <c r="U900" t="s">
        <v>184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183</v>
      </c>
      <c r="U901" t="s">
        <v>184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183</v>
      </c>
      <c r="U902" t="s">
        <v>184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183</v>
      </c>
      <c r="U903" t="s">
        <v>184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183</v>
      </c>
      <c r="U904" t="s">
        <v>184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183</v>
      </c>
      <c r="U905" t="s">
        <v>184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183</v>
      </c>
      <c r="U906" t="s">
        <v>184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183</v>
      </c>
      <c r="U907" t="s">
        <v>184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183</v>
      </c>
      <c r="U908" t="s">
        <v>184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183</v>
      </c>
      <c r="U909" t="s">
        <v>184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183</v>
      </c>
      <c r="U910" t="s">
        <v>184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183</v>
      </c>
      <c r="U911" t="s">
        <v>184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183</v>
      </c>
      <c r="U912" t="s">
        <v>184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183</v>
      </c>
      <c r="U913" t="s">
        <v>184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183</v>
      </c>
      <c r="U914" t="s">
        <v>184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183</v>
      </c>
      <c r="U915" t="s">
        <v>184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183</v>
      </c>
      <c r="U916" t="s">
        <v>184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183</v>
      </c>
      <c r="U917" t="s">
        <v>184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183</v>
      </c>
      <c r="U918" t="s">
        <v>184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183</v>
      </c>
      <c r="U919" t="s">
        <v>184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183</v>
      </c>
      <c r="U920" t="s">
        <v>184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183</v>
      </c>
      <c r="U921" t="s">
        <v>184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183</v>
      </c>
      <c r="U922" t="s">
        <v>184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183</v>
      </c>
      <c r="U923" t="s">
        <v>184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183</v>
      </c>
      <c r="U924" t="s">
        <v>184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183</v>
      </c>
      <c r="U925" t="s">
        <v>184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183</v>
      </c>
      <c r="U926" t="s">
        <v>184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183</v>
      </c>
      <c r="U927" t="s">
        <v>184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183</v>
      </c>
      <c r="U928" t="s">
        <v>184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183</v>
      </c>
      <c r="U929" t="s">
        <v>184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183</v>
      </c>
      <c r="U930" t="s">
        <v>184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183</v>
      </c>
      <c r="U931" t="s">
        <v>184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183</v>
      </c>
      <c r="U932" t="s">
        <v>184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183</v>
      </c>
      <c r="U933" t="s">
        <v>184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183</v>
      </c>
      <c r="U934" t="s">
        <v>184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183</v>
      </c>
      <c r="U935" t="s">
        <v>184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183</v>
      </c>
      <c r="U936" t="s">
        <v>184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183</v>
      </c>
      <c r="U937" t="s">
        <v>184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183</v>
      </c>
      <c r="U938" t="s">
        <v>184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183</v>
      </c>
      <c r="U939" t="s">
        <v>184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183</v>
      </c>
      <c r="U940" t="s">
        <v>184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183</v>
      </c>
      <c r="U941" t="s">
        <v>184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183</v>
      </c>
      <c r="U942" t="s">
        <v>184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183</v>
      </c>
      <c r="U943" t="s">
        <v>184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183</v>
      </c>
      <c r="U944" t="s">
        <v>184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183</v>
      </c>
      <c r="U945" t="s">
        <v>184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183</v>
      </c>
      <c r="U946" t="s">
        <v>184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183</v>
      </c>
      <c r="U947" t="s">
        <v>184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183</v>
      </c>
      <c r="U948" t="s">
        <v>184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183</v>
      </c>
      <c r="U949" t="s">
        <v>184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183</v>
      </c>
      <c r="U950" t="s">
        <v>184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183</v>
      </c>
      <c r="U951" t="s">
        <v>184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183</v>
      </c>
      <c r="U952" t="s">
        <v>184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183</v>
      </c>
      <c r="U953" t="s">
        <v>184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183</v>
      </c>
      <c r="U954" t="s">
        <v>184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183</v>
      </c>
      <c r="U955" t="s">
        <v>184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183</v>
      </c>
      <c r="U956" t="s">
        <v>184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183</v>
      </c>
      <c r="U957" t="s">
        <v>184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183</v>
      </c>
      <c r="U958" t="s">
        <v>184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183</v>
      </c>
      <c r="U959" t="s">
        <v>184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183</v>
      </c>
      <c r="U960" t="s">
        <v>184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183</v>
      </c>
      <c r="U961" t="s">
        <v>184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183</v>
      </c>
      <c r="U962" t="s">
        <v>184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183</v>
      </c>
      <c r="U963" t="s">
        <v>184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183</v>
      </c>
      <c r="U964" t="s">
        <v>184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183</v>
      </c>
      <c r="U965" t="s">
        <v>184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183</v>
      </c>
      <c r="U966" t="s">
        <v>184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183</v>
      </c>
      <c r="U967" t="s">
        <v>184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183</v>
      </c>
      <c r="U968" t="s">
        <v>184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183</v>
      </c>
      <c r="U969" t="s">
        <v>184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183</v>
      </c>
      <c r="U970" t="s">
        <v>184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183</v>
      </c>
      <c r="U971" t="s">
        <v>184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183</v>
      </c>
      <c r="U972" t="s">
        <v>184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183</v>
      </c>
      <c r="U973" t="s">
        <v>184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183</v>
      </c>
      <c r="U974" t="s">
        <v>184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183</v>
      </c>
      <c r="U975" t="s">
        <v>184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183</v>
      </c>
      <c r="U976" t="s">
        <v>184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183</v>
      </c>
      <c r="U977" t="s">
        <v>184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183</v>
      </c>
      <c r="U978" t="s">
        <v>184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183</v>
      </c>
      <c r="U979" t="s">
        <v>184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183</v>
      </c>
      <c r="U980" t="s">
        <v>184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183</v>
      </c>
      <c r="U981" t="s">
        <v>184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183</v>
      </c>
      <c r="U982" t="s">
        <v>184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183</v>
      </c>
      <c r="U983" t="s">
        <v>184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183</v>
      </c>
      <c r="U984" t="s">
        <v>184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183</v>
      </c>
      <c r="U985" t="s">
        <v>184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183</v>
      </c>
      <c r="U986" t="s">
        <v>184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183</v>
      </c>
      <c r="U987" t="s">
        <v>184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183</v>
      </c>
      <c r="U988" t="s">
        <v>184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183</v>
      </c>
      <c r="U989" t="s">
        <v>184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183</v>
      </c>
      <c r="U990" t="s">
        <v>184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183</v>
      </c>
      <c r="U991" t="s">
        <v>184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183</v>
      </c>
      <c r="U992" t="s">
        <v>184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183</v>
      </c>
      <c r="U993" t="s">
        <v>184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183</v>
      </c>
      <c r="U994" t="s">
        <v>184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183</v>
      </c>
      <c r="U995" t="s">
        <v>184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183</v>
      </c>
      <c r="U996" t="s">
        <v>184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183</v>
      </c>
      <c r="U997" t="s">
        <v>184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183</v>
      </c>
      <c r="U998" t="s">
        <v>184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183</v>
      </c>
      <c r="U999" t="s">
        <v>184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183</v>
      </c>
      <c r="U1000" t="s">
        <v>184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183</v>
      </c>
      <c r="U1001" t="s">
        <v>184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183</v>
      </c>
      <c r="U1002" t="s">
        <v>184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183</v>
      </c>
      <c r="U1003" t="s">
        <v>184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183</v>
      </c>
      <c r="U1004" t="s">
        <v>184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183</v>
      </c>
      <c r="U1005" t="s">
        <v>184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183</v>
      </c>
      <c r="U1006" t="s">
        <v>184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183</v>
      </c>
      <c r="U1007" t="s">
        <v>184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183</v>
      </c>
      <c r="U1008" t="s">
        <v>184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183</v>
      </c>
      <c r="U1009" t="s">
        <v>184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183</v>
      </c>
      <c r="U1010" t="s">
        <v>184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183</v>
      </c>
      <c r="U1011" t="s">
        <v>184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183</v>
      </c>
      <c r="U1012" t="s">
        <v>184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183</v>
      </c>
      <c r="U1013" t="s">
        <v>184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186</v>
      </c>
      <c r="S1014" t="e">
        <f>Sheet9!#REF!</f>
        <v>#REF!</v>
      </c>
      <c r="T1014" t="s">
        <v>183</v>
      </c>
      <c r="U1014" t="s">
        <v>184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188</v>
      </c>
      <c r="S1015" t="e">
        <f>Sheet9!#REF!</f>
        <v>#REF!</v>
      </c>
      <c r="T1015" t="s">
        <v>183</v>
      </c>
      <c r="U1015" t="s">
        <v>184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183</v>
      </c>
      <c r="U1016" t="s">
        <v>184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183</v>
      </c>
      <c r="U1017" t="s">
        <v>184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183</v>
      </c>
      <c r="U1018" t="s">
        <v>184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183</v>
      </c>
      <c r="U1019" t="s">
        <v>184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183</v>
      </c>
      <c r="U1020" t="s">
        <v>184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183</v>
      </c>
      <c r="U1021" t="s">
        <v>184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183</v>
      </c>
      <c r="U1022" t="s">
        <v>184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183</v>
      </c>
      <c r="U1023" t="s">
        <v>184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183</v>
      </c>
      <c r="U1024" t="s">
        <v>184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183</v>
      </c>
      <c r="U1025" t="s">
        <v>184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183</v>
      </c>
      <c r="U1026" t="s">
        <v>184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183</v>
      </c>
      <c r="U1027" t="s">
        <v>184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183</v>
      </c>
      <c r="U1028" t="s">
        <v>184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183</v>
      </c>
      <c r="U1029" t="s">
        <v>184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183</v>
      </c>
      <c r="U1030" t="s">
        <v>184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183</v>
      </c>
      <c r="U1031" t="s">
        <v>184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183</v>
      </c>
      <c r="U1032" t="s">
        <v>184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183</v>
      </c>
      <c r="U1033" t="s">
        <v>184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183</v>
      </c>
      <c r="U1034" t="s">
        <v>184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183</v>
      </c>
      <c r="U1035" t="s">
        <v>184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183</v>
      </c>
      <c r="U1036" t="s">
        <v>184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183</v>
      </c>
      <c r="U1037" t="s">
        <v>184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183</v>
      </c>
      <c r="U1038" t="s">
        <v>184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183</v>
      </c>
      <c r="U1039" t="s">
        <v>184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183</v>
      </c>
      <c r="U1040" t="s">
        <v>184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183</v>
      </c>
      <c r="U1041" t="s">
        <v>184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183</v>
      </c>
      <c r="U1042" t="s">
        <v>184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183</v>
      </c>
      <c r="U1043" t="s">
        <v>184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183</v>
      </c>
      <c r="U1044" t="s">
        <v>184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183</v>
      </c>
      <c r="U1045" t="s">
        <v>184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183</v>
      </c>
      <c r="U1046" t="s">
        <v>184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183</v>
      </c>
      <c r="U1047" t="s">
        <v>184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183</v>
      </c>
      <c r="U1048" t="s">
        <v>184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183</v>
      </c>
      <c r="U1049" t="s">
        <v>184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183</v>
      </c>
      <c r="U1050" t="s">
        <v>184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183</v>
      </c>
      <c r="U1051" t="s">
        <v>184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183</v>
      </c>
      <c r="U1052" t="s">
        <v>184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183</v>
      </c>
      <c r="U1053" t="s">
        <v>184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183</v>
      </c>
      <c r="U1054" t="s">
        <v>184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183</v>
      </c>
      <c r="U1055" t="s">
        <v>184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183</v>
      </c>
      <c r="U1056" t="s">
        <v>184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183</v>
      </c>
      <c r="U1057" t="s">
        <v>184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183</v>
      </c>
      <c r="U1058" t="s">
        <v>184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183</v>
      </c>
      <c r="U1059" t="s">
        <v>184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183</v>
      </c>
      <c r="U1060" t="s">
        <v>184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183</v>
      </c>
      <c r="U1061" t="s">
        <v>184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183</v>
      </c>
      <c r="U1062" t="s">
        <v>184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183</v>
      </c>
      <c r="U1063" t="s">
        <v>184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183</v>
      </c>
      <c r="U1064" t="s">
        <v>184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183</v>
      </c>
      <c r="U1065" t="s">
        <v>184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183</v>
      </c>
      <c r="U1066" t="s">
        <v>184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183</v>
      </c>
      <c r="U1067" t="s">
        <v>184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183</v>
      </c>
      <c r="U1068" t="s">
        <v>184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183</v>
      </c>
      <c r="U1069" t="s">
        <v>184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183</v>
      </c>
      <c r="U1070" t="s">
        <v>184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183</v>
      </c>
      <c r="U1071" t="s">
        <v>184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183</v>
      </c>
      <c r="U1072" t="s">
        <v>184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183</v>
      </c>
      <c r="U1073" t="s">
        <v>184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183</v>
      </c>
      <c r="U1074" t="s">
        <v>184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183</v>
      </c>
      <c r="U1075" t="s">
        <v>184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183</v>
      </c>
      <c r="U1076" t="s">
        <v>184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183</v>
      </c>
      <c r="U1077" t="s">
        <v>184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183</v>
      </c>
      <c r="U1078" t="s">
        <v>184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183</v>
      </c>
      <c r="U1079" t="s">
        <v>184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183</v>
      </c>
      <c r="U1080" t="s">
        <v>184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183</v>
      </c>
      <c r="U1081" t="s">
        <v>184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183</v>
      </c>
      <c r="U1082" t="s">
        <v>184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183</v>
      </c>
      <c r="U1083" t="s">
        <v>184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183</v>
      </c>
      <c r="U1084" t="s">
        <v>184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183</v>
      </c>
      <c r="U1085" t="s">
        <v>184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183</v>
      </c>
      <c r="U1086" t="s">
        <v>184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183</v>
      </c>
      <c r="U1087" t="s">
        <v>184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183</v>
      </c>
      <c r="U1088" t="s">
        <v>184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183</v>
      </c>
      <c r="U1089" t="s">
        <v>184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183</v>
      </c>
      <c r="U1090" t="s">
        <v>184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183</v>
      </c>
      <c r="U1091" t="s">
        <v>184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183</v>
      </c>
      <c r="U1092" t="s">
        <v>184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183</v>
      </c>
      <c r="U1093" t="s">
        <v>184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183</v>
      </c>
      <c r="U1094" t="s">
        <v>184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183</v>
      </c>
      <c r="U1095" t="s">
        <v>184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183</v>
      </c>
      <c r="U1096" t="s">
        <v>184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183</v>
      </c>
      <c r="U1097" t="s">
        <v>184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183</v>
      </c>
      <c r="U1098" t="s">
        <v>184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183</v>
      </c>
      <c r="U1099" t="s">
        <v>184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183</v>
      </c>
      <c r="U1100" t="s">
        <v>184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183</v>
      </c>
      <c r="U1101" t="s">
        <v>184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183</v>
      </c>
      <c r="U1102" t="s">
        <v>184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183</v>
      </c>
      <c r="U1103" t="s">
        <v>184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183</v>
      </c>
      <c r="U1104" t="s">
        <v>184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183</v>
      </c>
      <c r="U1105" t="s">
        <v>184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183</v>
      </c>
      <c r="U1106" t="s">
        <v>184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183</v>
      </c>
      <c r="U1107" t="s">
        <v>184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183</v>
      </c>
      <c r="U1108" t="s">
        <v>184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183</v>
      </c>
      <c r="U1109" t="s">
        <v>184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183</v>
      </c>
      <c r="U1110" t="s">
        <v>184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183</v>
      </c>
      <c r="U1111" t="s">
        <v>184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183</v>
      </c>
      <c r="U1112" t="s">
        <v>184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183</v>
      </c>
      <c r="U1113" t="s">
        <v>184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183</v>
      </c>
      <c r="U1114" t="s">
        <v>184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183</v>
      </c>
      <c r="U1115" t="s">
        <v>184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183</v>
      </c>
      <c r="U1116" t="s">
        <v>184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183</v>
      </c>
      <c r="U1117" t="s">
        <v>184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183</v>
      </c>
      <c r="U1118" t="s">
        <v>184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183</v>
      </c>
      <c r="U1119" t="s">
        <v>184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183</v>
      </c>
      <c r="U1120" t="s">
        <v>184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183</v>
      </c>
      <c r="U1121" t="s">
        <v>184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183</v>
      </c>
      <c r="U1122" t="s">
        <v>184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183</v>
      </c>
      <c r="U1123" t="s">
        <v>184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183</v>
      </c>
      <c r="U1124" t="s">
        <v>184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183</v>
      </c>
      <c r="U1125" t="s">
        <v>184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183</v>
      </c>
      <c r="U1126" t="s">
        <v>184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183</v>
      </c>
      <c r="U1127" t="s">
        <v>184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183</v>
      </c>
      <c r="U1128" t="s">
        <v>184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183</v>
      </c>
      <c r="U1129" t="s">
        <v>184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183</v>
      </c>
      <c r="U1130" t="s">
        <v>184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183</v>
      </c>
      <c r="U1131" t="s">
        <v>184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183</v>
      </c>
      <c r="U1132" t="s">
        <v>184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183</v>
      </c>
      <c r="U1133" t="s">
        <v>184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183</v>
      </c>
      <c r="U1134" t="s">
        <v>184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183</v>
      </c>
      <c r="U1135" t="s">
        <v>184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183</v>
      </c>
      <c r="U1136" t="s">
        <v>184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183</v>
      </c>
      <c r="U1137" t="s">
        <v>184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183</v>
      </c>
      <c r="U1138" t="s">
        <v>184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183</v>
      </c>
      <c r="U1139" t="s">
        <v>184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183</v>
      </c>
      <c r="U1140" t="s">
        <v>184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183</v>
      </c>
      <c r="U1141" t="s">
        <v>184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183</v>
      </c>
      <c r="U1142" t="s">
        <v>184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183</v>
      </c>
      <c r="U1143" t="s">
        <v>184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183</v>
      </c>
      <c r="U1144" t="s">
        <v>184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183</v>
      </c>
      <c r="U1145" t="s">
        <v>184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183</v>
      </c>
      <c r="U1146" t="s">
        <v>184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183</v>
      </c>
      <c r="U1147" t="s">
        <v>184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183</v>
      </c>
      <c r="U1148" t="s">
        <v>184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183</v>
      </c>
      <c r="U1149" t="s">
        <v>184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Sheet9!D388</f>
        <v>213</v>
      </c>
      <c r="O1150">
        <f>Sheet9!E388</f>
        <v>2</v>
      </c>
      <c r="P1150" t="str">
        <f>IFERROR(VLOOKUP(O1150,Sheet6!A:B,2,0),"")</f>
        <v>女子</v>
      </c>
      <c r="Q1150" t="str">
        <f>Sheet9!A388</f>
        <v>個人メドレー</v>
      </c>
      <c r="R1150" t="str">
        <f t="shared" si="103"/>
        <v/>
      </c>
      <c r="S1150" t="str">
        <f>Sheet9!B388</f>
        <v xml:space="preserve"> 200m</v>
      </c>
      <c r="T1150" t="s">
        <v>183</v>
      </c>
      <c r="U1150" t="s">
        <v>184</v>
      </c>
      <c r="V1150" t="str">
        <f t="shared" si="104"/>
        <v>女子 200m予選無差別</v>
      </c>
      <c r="Y1150">
        <f t="shared" si="105"/>
        <v>213</v>
      </c>
      <c r="Z1150" t="str">
        <f t="shared" si="106"/>
        <v/>
      </c>
      <c r="AA1150" t="str">
        <f t="shared" si="107"/>
        <v>女子 200m予選無差別</v>
      </c>
    </row>
    <row r="1151" spans="14:27" x14ac:dyDescent="0.15">
      <c r="N1151">
        <f>Sheet9!D389</f>
        <v>0</v>
      </c>
      <c r="O1151">
        <f>Sheet9!E389</f>
        <v>0</v>
      </c>
      <c r="P1151" t="str">
        <f>IFERROR(VLOOKUP(O1151,Sheet6!A:B,2,0),"")</f>
        <v/>
      </c>
      <c r="Q1151">
        <f>Sheet9!A389</f>
        <v>0</v>
      </c>
      <c r="R1151" t="str">
        <f t="shared" si="103"/>
        <v/>
      </c>
      <c r="S1151">
        <f>Sheet9!B389</f>
        <v>0</v>
      </c>
      <c r="T1151" t="s">
        <v>183</v>
      </c>
      <c r="U1151" t="s">
        <v>184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Sheet9!D390</f>
        <v>0</v>
      </c>
      <c r="O1152">
        <f>Sheet9!E390</f>
        <v>0</v>
      </c>
      <c r="P1152" t="str">
        <f>IFERROR(VLOOKUP(O1152,Sheet6!A:B,2,0),"")</f>
        <v/>
      </c>
      <c r="Q1152">
        <f>Sheet9!A390</f>
        <v>0</v>
      </c>
      <c r="R1152" t="str">
        <f t="shared" si="103"/>
        <v/>
      </c>
      <c r="S1152">
        <f>Sheet9!B390</f>
        <v>0</v>
      </c>
      <c r="T1152" t="s">
        <v>183</v>
      </c>
      <c r="U1152" t="s">
        <v>184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Sheet9!D391</f>
        <v>0</v>
      </c>
      <c r="O1153">
        <f>Sheet9!E391</f>
        <v>0</v>
      </c>
      <c r="P1153" t="str">
        <f>IFERROR(VLOOKUP(O1153,Sheet6!A:B,2,0),"")</f>
        <v/>
      </c>
      <c r="Q1153">
        <f>Sheet9!A391</f>
        <v>0</v>
      </c>
      <c r="R1153" t="str">
        <f t="shared" si="103"/>
        <v/>
      </c>
      <c r="S1153">
        <f>Sheet9!B391</f>
        <v>0</v>
      </c>
      <c r="T1153" t="s">
        <v>183</v>
      </c>
      <c r="U1153" t="s">
        <v>184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Sheet9!D392</f>
        <v>0</v>
      </c>
      <c r="O1154">
        <f>Sheet9!E392</f>
        <v>0</v>
      </c>
      <c r="P1154" t="str">
        <f>IFERROR(VLOOKUP(O1154,Sheet6!A:B,2,0),"")</f>
        <v/>
      </c>
      <c r="Q1154">
        <f>Sheet9!A392</f>
        <v>0</v>
      </c>
      <c r="R1154" t="str">
        <f t="shared" si="103"/>
        <v/>
      </c>
      <c r="S1154">
        <f>Sheet9!B392</f>
        <v>0</v>
      </c>
      <c r="T1154" t="s">
        <v>183</v>
      </c>
      <c r="U1154" t="s">
        <v>184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Sheet9!D393</f>
        <v>0</v>
      </c>
      <c r="O1155">
        <f>Sheet9!E393</f>
        <v>0</v>
      </c>
      <c r="P1155" t="str">
        <f>IFERROR(VLOOKUP(O1155,Sheet6!A:B,2,0),"")</f>
        <v/>
      </c>
      <c r="Q1155">
        <f>Sheet9!A393</f>
        <v>0</v>
      </c>
      <c r="R1155" t="str">
        <f t="shared" si="103"/>
        <v/>
      </c>
      <c r="S1155">
        <f>Sheet9!B393</f>
        <v>0</v>
      </c>
      <c r="T1155" t="s">
        <v>183</v>
      </c>
      <c r="U1155" t="s">
        <v>184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Sheet9!D394</f>
        <v>0</v>
      </c>
      <c r="O1156">
        <f>Sheet9!E394</f>
        <v>0</v>
      </c>
      <c r="P1156" t="str">
        <f>IFERROR(VLOOKUP(O1156,Sheet6!A:B,2,0),"")</f>
        <v/>
      </c>
      <c r="Q1156">
        <f>Sheet9!A394</f>
        <v>0</v>
      </c>
      <c r="R1156" t="str">
        <f t="shared" si="103"/>
        <v/>
      </c>
      <c r="S1156">
        <f>Sheet9!B394</f>
        <v>0</v>
      </c>
      <c r="T1156" t="s">
        <v>183</v>
      </c>
      <c r="U1156" t="s">
        <v>184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Sheet9!D395</f>
        <v>0</v>
      </c>
      <c r="O1157">
        <f>Sheet9!E395</f>
        <v>0</v>
      </c>
      <c r="P1157" t="str">
        <f>IFERROR(VLOOKUP(O1157,Sheet6!A:B,2,0),"")</f>
        <v/>
      </c>
      <c r="Q1157">
        <f>Sheet9!A395</f>
        <v>0</v>
      </c>
      <c r="R1157" t="str">
        <f t="shared" si="103"/>
        <v/>
      </c>
      <c r="S1157">
        <f>Sheet9!B395</f>
        <v>0</v>
      </c>
      <c r="T1157" t="s">
        <v>183</v>
      </c>
      <c r="U1157" t="s">
        <v>184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Sheet9!D396</f>
        <v>0</v>
      </c>
      <c r="O1158">
        <f>Sheet9!E396</f>
        <v>0</v>
      </c>
      <c r="P1158" t="str">
        <f>IFERROR(VLOOKUP(O1158,Sheet6!A:B,2,0),"")</f>
        <v/>
      </c>
      <c r="Q1158">
        <f>Sheet9!A396</f>
        <v>0</v>
      </c>
      <c r="R1158" t="str">
        <f t="shared" si="103"/>
        <v/>
      </c>
      <c r="S1158">
        <f>Sheet9!B396</f>
        <v>0</v>
      </c>
      <c r="T1158" t="s">
        <v>183</v>
      </c>
      <c r="U1158" t="s">
        <v>184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Sheet9!D397</f>
        <v>0</v>
      </c>
      <c r="O1159">
        <f>Sheet9!E397</f>
        <v>0</v>
      </c>
      <c r="P1159" t="str">
        <f>IFERROR(VLOOKUP(O1159,Sheet6!A:B,2,0),"")</f>
        <v/>
      </c>
      <c r="Q1159">
        <f>Sheet9!A397</f>
        <v>0</v>
      </c>
      <c r="R1159" t="str">
        <f t="shared" si="103"/>
        <v/>
      </c>
      <c r="S1159">
        <f>Sheet9!B397</f>
        <v>0</v>
      </c>
      <c r="T1159" t="s">
        <v>183</v>
      </c>
      <c r="U1159" t="s">
        <v>184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Sheet9!D398</f>
        <v>0</v>
      </c>
      <c r="O1160">
        <f>Sheet9!E398</f>
        <v>0</v>
      </c>
      <c r="P1160" t="str">
        <f>IFERROR(VLOOKUP(O1160,Sheet6!A:B,2,0),"")</f>
        <v/>
      </c>
      <c r="Q1160">
        <f>Sheet9!A398</f>
        <v>0</v>
      </c>
      <c r="R1160" t="str">
        <f t="shared" si="103"/>
        <v/>
      </c>
      <c r="S1160">
        <f>Sheet9!B398</f>
        <v>0</v>
      </c>
      <c r="T1160" t="s">
        <v>183</v>
      </c>
      <c r="U1160" t="s">
        <v>184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Sheet9!D399</f>
        <v>0</v>
      </c>
      <c r="O1161">
        <f>Sheet9!E399</f>
        <v>0</v>
      </c>
      <c r="P1161" t="str">
        <f>IFERROR(VLOOKUP(O1161,Sheet6!A:B,2,0),"")</f>
        <v/>
      </c>
      <c r="Q1161">
        <f>Sheet9!A399</f>
        <v>0</v>
      </c>
      <c r="R1161" t="str">
        <f t="shared" si="103"/>
        <v/>
      </c>
      <c r="S1161">
        <f>Sheet9!B399</f>
        <v>0</v>
      </c>
      <c r="T1161" t="s">
        <v>183</v>
      </c>
      <c r="U1161" t="s">
        <v>184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Sheet9!D400</f>
        <v>0</v>
      </c>
      <c r="O1162">
        <f>Sheet9!E400</f>
        <v>0</v>
      </c>
      <c r="P1162" t="str">
        <f>IFERROR(VLOOKUP(O1162,Sheet6!A:B,2,0),"")</f>
        <v/>
      </c>
      <c r="Q1162">
        <f>Sheet9!A400</f>
        <v>0</v>
      </c>
      <c r="R1162" t="str">
        <f t="shared" si="103"/>
        <v/>
      </c>
      <c r="S1162">
        <f>Sheet9!B400</f>
        <v>0</v>
      </c>
      <c r="T1162" t="s">
        <v>183</v>
      </c>
      <c r="U1162" t="s">
        <v>184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Sheet9!D401</f>
        <v>0</v>
      </c>
      <c r="O1163">
        <f>Sheet9!E401</f>
        <v>0</v>
      </c>
      <c r="P1163" t="str">
        <f>IFERROR(VLOOKUP(O1163,Sheet6!A:B,2,0),"")</f>
        <v/>
      </c>
      <c r="Q1163">
        <f>Sheet9!A401</f>
        <v>0</v>
      </c>
      <c r="R1163" t="str">
        <f t="shared" si="103"/>
        <v/>
      </c>
      <c r="S1163">
        <f>Sheet9!B401</f>
        <v>0</v>
      </c>
      <c r="T1163" t="s">
        <v>183</v>
      </c>
      <c r="U1163" t="s">
        <v>184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Sheet9!D402</f>
        <v>0</v>
      </c>
      <c r="O1164">
        <f>Sheet9!E402</f>
        <v>0</v>
      </c>
      <c r="P1164" t="str">
        <f>IFERROR(VLOOKUP(O1164,Sheet6!A:B,2,0),"")</f>
        <v/>
      </c>
      <c r="Q1164">
        <f>Sheet9!A402</f>
        <v>0</v>
      </c>
      <c r="R1164" t="str">
        <f t="shared" si="103"/>
        <v/>
      </c>
      <c r="S1164">
        <f>Sheet9!B402</f>
        <v>0</v>
      </c>
      <c r="T1164" t="s">
        <v>183</v>
      </c>
      <c r="U1164" t="s">
        <v>184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Sheet9!D403</f>
        <v>0</v>
      </c>
      <c r="O1165">
        <f>Sheet9!E403</f>
        <v>0</v>
      </c>
      <c r="P1165" t="str">
        <f>IFERROR(VLOOKUP(O1165,Sheet6!A:B,2,0),"")</f>
        <v/>
      </c>
      <c r="Q1165">
        <f>Sheet9!A403</f>
        <v>0</v>
      </c>
      <c r="R1165" t="str">
        <f t="shared" si="103"/>
        <v/>
      </c>
      <c r="S1165">
        <f>Sheet9!B403</f>
        <v>0</v>
      </c>
      <c r="T1165" t="s">
        <v>183</v>
      </c>
      <c r="U1165" t="s">
        <v>184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Sheet9!D404</f>
        <v>0</v>
      </c>
      <c r="O1166">
        <f>Sheet9!E404</f>
        <v>0</v>
      </c>
      <c r="P1166" t="str">
        <f>IFERROR(VLOOKUP(O1166,Sheet6!A:B,2,0),"")</f>
        <v/>
      </c>
      <c r="Q1166">
        <f>Sheet9!A404</f>
        <v>0</v>
      </c>
      <c r="R1166" t="str">
        <f t="shared" si="103"/>
        <v/>
      </c>
      <c r="S1166">
        <f>Sheet9!B404</f>
        <v>0</v>
      </c>
      <c r="T1166" t="s">
        <v>183</v>
      </c>
      <c r="U1166" t="s">
        <v>184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Sheet9!D405</f>
        <v>0</v>
      </c>
      <c r="O1167">
        <f>Sheet9!E405</f>
        <v>0</v>
      </c>
      <c r="P1167" t="str">
        <f>IFERROR(VLOOKUP(O1167,Sheet6!A:B,2,0),"")</f>
        <v/>
      </c>
      <c r="Q1167">
        <f>Sheet9!A405</f>
        <v>0</v>
      </c>
      <c r="R1167" t="str">
        <f t="shared" si="103"/>
        <v/>
      </c>
      <c r="S1167">
        <f>Sheet9!B405</f>
        <v>0</v>
      </c>
      <c r="T1167" t="s">
        <v>183</v>
      </c>
      <c r="U1167" t="s">
        <v>184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Sheet9!D406</f>
        <v>0</v>
      </c>
      <c r="O1168">
        <f>Sheet9!E406</f>
        <v>0</v>
      </c>
      <c r="P1168" t="str">
        <f>IFERROR(VLOOKUP(O1168,Sheet6!A:B,2,0),"")</f>
        <v/>
      </c>
      <c r="Q1168">
        <f>Sheet9!A406</f>
        <v>0</v>
      </c>
      <c r="R1168" t="str">
        <f t="shared" si="103"/>
        <v/>
      </c>
      <c r="S1168">
        <f>Sheet9!B406</f>
        <v>0</v>
      </c>
      <c r="T1168" t="s">
        <v>183</v>
      </c>
      <c r="U1168" t="s">
        <v>184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Sheet9!D407</f>
        <v>0</v>
      </c>
      <c r="O1169">
        <f>Sheet9!E407</f>
        <v>0</v>
      </c>
      <c r="P1169" t="str">
        <f>IFERROR(VLOOKUP(O1169,Sheet6!A:B,2,0),"")</f>
        <v/>
      </c>
      <c r="Q1169">
        <f>Sheet9!A407</f>
        <v>0</v>
      </c>
      <c r="R1169" t="str">
        <f t="shared" si="103"/>
        <v/>
      </c>
      <c r="S1169">
        <f>Sheet9!B407</f>
        <v>0</v>
      </c>
      <c r="T1169" t="s">
        <v>183</v>
      </c>
      <c r="U1169" t="s">
        <v>184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Sheet9!D408</f>
        <v>0</v>
      </c>
      <c r="O1170">
        <f>Sheet9!E408</f>
        <v>0</v>
      </c>
      <c r="P1170" t="str">
        <f>IFERROR(VLOOKUP(O1170,Sheet6!A:B,2,0),"")</f>
        <v/>
      </c>
      <c r="Q1170">
        <f>Sheet9!A408</f>
        <v>0</v>
      </c>
      <c r="R1170" t="str">
        <f t="shared" si="103"/>
        <v/>
      </c>
      <c r="S1170">
        <f>Sheet9!B408</f>
        <v>0</v>
      </c>
      <c r="T1170" t="s">
        <v>183</v>
      </c>
      <c r="U1170" t="s">
        <v>184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Sheet9!D409</f>
        <v>0</v>
      </c>
      <c r="O1171">
        <f>Sheet9!E409</f>
        <v>0</v>
      </c>
      <c r="P1171" t="str">
        <f>IFERROR(VLOOKUP(O1171,Sheet6!A:B,2,0),"")</f>
        <v/>
      </c>
      <c r="Q1171">
        <f>Sheet9!A409</f>
        <v>0</v>
      </c>
      <c r="R1171" t="str">
        <f t="shared" si="103"/>
        <v/>
      </c>
      <c r="S1171">
        <f>Sheet9!B409</f>
        <v>0</v>
      </c>
      <c r="T1171" t="s">
        <v>183</v>
      </c>
      <c r="U1171" t="s">
        <v>184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Sheet9!D410</f>
        <v>0</v>
      </c>
      <c r="O1172">
        <f>Sheet9!E410</f>
        <v>0</v>
      </c>
      <c r="P1172" t="str">
        <f>IFERROR(VLOOKUP(O1172,Sheet6!A:B,2,0),"")</f>
        <v/>
      </c>
      <c r="Q1172">
        <f>Sheet9!A410</f>
        <v>0</v>
      </c>
      <c r="R1172" t="str">
        <f t="shared" si="103"/>
        <v/>
      </c>
      <c r="S1172">
        <f>Sheet9!B410</f>
        <v>0</v>
      </c>
      <c r="T1172" t="s">
        <v>183</v>
      </c>
      <c r="U1172" t="s">
        <v>184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Sheet9!D411</f>
        <v>0</v>
      </c>
      <c r="O1173">
        <f>Sheet9!E411</f>
        <v>0</v>
      </c>
      <c r="P1173" t="str">
        <f>IFERROR(VLOOKUP(O1173,Sheet6!A:B,2,0),"")</f>
        <v/>
      </c>
      <c r="Q1173">
        <f>Sheet9!A411</f>
        <v>0</v>
      </c>
      <c r="R1173" t="str">
        <f t="shared" si="103"/>
        <v/>
      </c>
      <c r="S1173">
        <f>Sheet9!B411</f>
        <v>0</v>
      </c>
      <c r="T1173" t="s">
        <v>183</v>
      </c>
      <c r="U1173" t="s">
        <v>184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Sheet9!D412</f>
        <v>0</v>
      </c>
      <c r="O1174">
        <f>Sheet9!E412</f>
        <v>0</v>
      </c>
      <c r="P1174" t="str">
        <f>IFERROR(VLOOKUP(O1174,Sheet6!A:B,2,0),"")</f>
        <v/>
      </c>
      <c r="Q1174">
        <f>Sheet9!A412</f>
        <v>0</v>
      </c>
      <c r="R1174" t="str">
        <f t="shared" si="103"/>
        <v/>
      </c>
      <c r="S1174">
        <f>Sheet9!B412</f>
        <v>0</v>
      </c>
      <c r="T1174" t="s">
        <v>183</v>
      </c>
      <c r="U1174" t="s">
        <v>184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Sheet9!D413</f>
        <v>0</v>
      </c>
      <c r="O1175">
        <f>Sheet9!E413</f>
        <v>0</v>
      </c>
      <c r="P1175" t="str">
        <f>IFERROR(VLOOKUP(O1175,Sheet6!A:B,2,0),"")</f>
        <v/>
      </c>
      <c r="Q1175">
        <f>Sheet9!A413</f>
        <v>0</v>
      </c>
      <c r="R1175" t="str">
        <f t="shared" si="103"/>
        <v/>
      </c>
      <c r="S1175">
        <f>Sheet9!B413</f>
        <v>0</v>
      </c>
      <c r="T1175" t="s">
        <v>183</v>
      </c>
      <c r="U1175" t="s">
        <v>184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Sheet9!D414</f>
        <v>0</v>
      </c>
      <c r="O1176">
        <f>Sheet9!E414</f>
        <v>0</v>
      </c>
      <c r="P1176" t="str">
        <f>IFERROR(VLOOKUP(O1176,Sheet6!A:B,2,0),"")</f>
        <v/>
      </c>
      <c r="Q1176">
        <f>Sheet9!A414</f>
        <v>0</v>
      </c>
      <c r="R1176" t="str">
        <f t="shared" si="103"/>
        <v/>
      </c>
      <c r="S1176">
        <f>Sheet9!B414</f>
        <v>0</v>
      </c>
      <c r="T1176" t="s">
        <v>183</v>
      </c>
      <c r="U1176" t="s">
        <v>184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Sheet9!D415</f>
        <v>0</v>
      </c>
      <c r="O1177">
        <f>Sheet9!E415</f>
        <v>0</v>
      </c>
      <c r="P1177" t="str">
        <f>IFERROR(VLOOKUP(O1177,Sheet6!A:B,2,0),"")</f>
        <v/>
      </c>
      <c r="Q1177">
        <f>Sheet9!A415</f>
        <v>0</v>
      </c>
      <c r="R1177" t="str">
        <f t="shared" si="103"/>
        <v/>
      </c>
      <c r="S1177">
        <f>Sheet9!B415</f>
        <v>0</v>
      </c>
      <c r="T1177" t="s">
        <v>183</v>
      </c>
      <c r="U1177" t="s">
        <v>184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Sheet9!D416</f>
        <v>0</v>
      </c>
      <c r="O1178">
        <f>Sheet9!E416</f>
        <v>0</v>
      </c>
      <c r="P1178" t="str">
        <f>IFERROR(VLOOKUP(O1178,Sheet6!A:B,2,0),"")</f>
        <v/>
      </c>
      <c r="Q1178">
        <f>Sheet9!A416</f>
        <v>0</v>
      </c>
      <c r="R1178" t="str">
        <f t="shared" si="103"/>
        <v/>
      </c>
      <c r="S1178">
        <f>Sheet9!B416</f>
        <v>0</v>
      </c>
      <c r="T1178" t="s">
        <v>183</v>
      </c>
      <c r="U1178" t="s">
        <v>184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Sheet9!D417</f>
        <v>0</v>
      </c>
      <c r="O1179">
        <f>Sheet9!E417</f>
        <v>0</v>
      </c>
      <c r="P1179" t="str">
        <f>IFERROR(VLOOKUP(O1179,Sheet6!A:B,2,0),"")</f>
        <v/>
      </c>
      <c r="Q1179">
        <f>Sheet9!A417</f>
        <v>0</v>
      </c>
      <c r="R1179" t="str">
        <f t="shared" si="103"/>
        <v/>
      </c>
      <c r="S1179">
        <f>Sheet9!B417</f>
        <v>0</v>
      </c>
      <c r="T1179" t="s">
        <v>183</v>
      </c>
      <c r="U1179" t="s">
        <v>184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Sheet9!D418</f>
        <v>0</v>
      </c>
      <c r="O1180">
        <f>Sheet9!E418</f>
        <v>0</v>
      </c>
      <c r="P1180" t="str">
        <f>IFERROR(VLOOKUP(O1180,Sheet6!A:B,2,0),"")</f>
        <v/>
      </c>
      <c r="Q1180">
        <f>Sheet9!A418</f>
        <v>0</v>
      </c>
      <c r="R1180" t="str">
        <f t="shared" si="103"/>
        <v/>
      </c>
      <c r="S1180">
        <f>Sheet9!B418</f>
        <v>0</v>
      </c>
      <c r="T1180" t="s">
        <v>183</v>
      </c>
      <c r="U1180" t="s">
        <v>184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Sheet9!D419</f>
        <v>0</v>
      </c>
      <c r="O1181">
        <f>Sheet9!E419</f>
        <v>0</v>
      </c>
      <c r="P1181" t="str">
        <f>IFERROR(VLOOKUP(O1181,Sheet6!A:B,2,0),"")</f>
        <v/>
      </c>
      <c r="Q1181">
        <f>Sheet9!A419</f>
        <v>0</v>
      </c>
      <c r="R1181" t="str">
        <f t="shared" si="103"/>
        <v/>
      </c>
      <c r="S1181">
        <f>Sheet9!B419</f>
        <v>0</v>
      </c>
      <c r="T1181" t="s">
        <v>183</v>
      </c>
      <c r="U1181" t="s">
        <v>184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Sheet9!D420</f>
        <v>0</v>
      </c>
      <c r="O1182">
        <f>Sheet9!E420</f>
        <v>0</v>
      </c>
      <c r="P1182" t="str">
        <f>IFERROR(VLOOKUP(O1182,Sheet6!A:B,2,0),"")</f>
        <v/>
      </c>
      <c r="Q1182">
        <f>Sheet9!A420</f>
        <v>0</v>
      </c>
      <c r="R1182" t="str">
        <f t="shared" si="103"/>
        <v/>
      </c>
      <c r="S1182">
        <f>Sheet9!B420</f>
        <v>0</v>
      </c>
      <c r="T1182" t="s">
        <v>183</v>
      </c>
      <c r="U1182" t="s">
        <v>184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Sheet9!D421</f>
        <v>0</v>
      </c>
      <c r="O1183">
        <f>Sheet9!E421</f>
        <v>0</v>
      </c>
      <c r="P1183" t="str">
        <f>IFERROR(VLOOKUP(O1183,Sheet6!A:B,2,0),"")</f>
        <v/>
      </c>
      <c r="Q1183">
        <f>Sheet9!A421</f>
        <v>0</v>
      </c>
      <c r="R1183" t="str">
        <f t="shared" si="103"/>
        <v/>
      </c>
      <c r="S1183">
        <f>Sheet9!B421</f>
        <v>0</v>
      </c>
      <c r="T1183" t="s">
        <v>183</v>
      </c>
      <c r="U1183" t="s">
        <v>184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Sheet9!D422</f>
        <v>0</v>
      </c>
      <c r="O1184">
        <f>Sheet9!E422</f>
        <v>0</v>
      </c>
      <c r="P1184" t="str">
        <f>IFERROR(VLOOKUP(O1184,Sheet6!A:B,2,0),"")</f>
        <v/>
      </c>
      <c r="Q1184">
        <f>Sheet9!A422</f>
        <v>0</v>
      </c>
      <c r="R1184" t="str">
        <f t="shared" si="103"/>
        <v/>
      </c>
      <c r="S1184">
        <f>Sheet9!B422</f>
        <v>0</v>
      </c>
      <c r="T1184" t="s">
        <v>183</v>
      </c>
      <c r="U1184" t="s">
        <v>184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Sheet9!D423</f>
        <v>0</v>
      </c>
      <c r="O1185">
        <f>Sheet9!E423</f>
        <v>0</v>
      </c>
      <c r="P1185" t="str">
        <f>IFERROR(VLOOKUP(O1185,Sheet6!A:B,2,0),"")</f>
        <v/>
      </c>
      <c r="Q1185">
        <f>Sheet9!A423</f>
        <v>0</v>
      </c>
      <c r="R1185" t="str">
        <f t="shared" si="103"/>
        <v/>
      </c>
      <c r="S1185">
        <f>Sheet9!B423</f>
        <v>0</v>
      </c>
      <c r="T1185" t="s">
        <v>183</v>
      </c>
      <c r="U1185" t="s">
        <v>184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Sheet9!D424</f>
        <v>0</v>
      </c>
      <c r="O1186">
        <f>Sheet9!E424</f>
        <v>0</v>
      </c>
      <c r="P1186" t="str">
        <f>IFERROR(VLOOKUP(O1186,Sheet6!A:B,2,0),"")</f>
        <v/>
      </c>
      <c r="Q1186">
        <f>Sheet9!A424</f>
        <v>0</v>
      </c>
      <c r="R1186" t="str">
        <f t="shared" si="103"/>
        <v/>
      </c>
      <c r="S1186">
        <f>Sheet9!B424</f>
        <v>0</v>
      </c>
      <c r="T1186" t="s">
        <v>183</v>
      </c>
      <c r="U1186" t="s">
        <v>184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Sheet9!D425</f>
        <v>0</v>
      </c>
      <c r="O1187">
        <f>Sheet9!E425</f>
        <v>0</v>
      </c>
      <c r="P1187" t="str">
        <f>IFERROR(VLOOKUP(O1187,Sheet6!A:B,2,0),"")</f>
        <v/>
      </c>
      <c r="Q1187">
        <f>Sheet9!A425</f>
        <v>0</v>
      </c>
      <c r="R1187" t="str">
        <f t="shared" si="103"/>
        <v/>
      </c>
      <c r="S1187">
        <f>Sheet9!B425</f>
        <v>0</v>
      </c>
      <c r="T1187" t="s">
        <v>183</v>
      </c>
      <c r="U1187" t="s">
        <v>184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Sheet9!D426</f>
        <v>0</v>
      </c>
      <c r="O1188">
        <f>Sheet9!E426</f>
        <v>0</v>
      </c>
      <c r="P1188" t="str">
        <f>IFERROR(VLOOKUP(O1188,Sheet6!A:B,2,0),"")</f>
        <v/>
      </c>
      <c r="Q1188">
        <f>Sheet9!A426</f>
        <v>0</v>
      </c>
      <c r="R1188" t="str">
        <f t="shared" si="103"/>
        <v/>
      </c>
      <c r="S1188">
        <f>Sheet9!B426</f>
        <v>0</v>
      </c>
      <c r="T1188" t="s">
        <v>183</v>
      </c>
      <c r="U1188" t="s">
        <v>184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Sheet9!D427</f>
        <v>0</v>
      </c>
      <c r="O1189">
        <f>Sheet9!E427</f>
        <v>0</v>
      </c>
      <c r="P1189" t="str">
        <f>IFERROR(VLOOKUP(O1189,Sheet6!A:B,2,0),"")</f>
        <v/>
      </c>
      <c r="Q1189">
        <f>Sheet9!A427</f>
        <v>0</v>
      </c>
      <c r="R1189" t="str">
        <f t="shared" si="103"/>
        <v/>
      </c>
      <c r="S1189">
        <f>Sheet9!B427</f>
        <v>0</v>
      </c>
      <c r="T1189" t="s">
        <v>183</v>
      </c>
      <c r="U1189" t="s">
        <v>184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Sheet9!D428</f>
        <v>0</v>
      </c>
      <c r="O1190">
        <f>Sheet9!E428</f>
        <v>0</v>
      </c>
      <c r="P1190" t="str">
        <f>IFERROR(VLOOKUP(O1190,Sheet6!A:B,2,0),"")</f>
        <v/>
      </c>
      <c r="Q1190">
        <f>Sheet9!A428</f>
        <v>0</v>
      </c>
      <c r="R1190" t="str">
        <f t="shared" si="103"/>
        <v/>
      </c>
      <c r="S1190">
        <f>Sheet9!B428</f>
        <v>0</v>
      </c>
      <c r="T1190" t="s">
        <v>183</v>
      </c>
      <c r="U1190" t="s">
        <v>184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Sheet9!D429</f>
        <v>0</v>
      </c>
      <c r="O1191">
        <f>Sheet9!E429</f>
        <v>0</v>
      </c>
      <c r="P1191" t="str">
        <f>IFERROR(VLOOKUP(O1191,Sheet6!A:B,2,0),"")</f>
        <v/>
      </c>
      <c r="Q1191">
        <f>Sheet9!A429</f>
        <v>0</v>
      </c>
      <c r="R1191" t="str">
        <f t="shared" si="103"/>
        <v/>
      </c>
      <c r="S1191">
        <f>Sheet9!B429</f>
        <v>0</v>
      </c>
      <c r="T1191" t="s">
        <v>183</v>
      </c>
      <c r="U1191" t="s">
        <v>184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Sheet9!D430</f>
        <v>0</v>
      </c>
      <c r="O1192">
        <f>Sheet9!E430</f>
        <v>0</v>
      </c>
      <c r="P1192" t="str">
        <f>IFERROR(VLOOKUP(O1192,Sheet6!A:B,2,0),"")</f>
        <v/>
      </c>
      <c r="Q1192">
        <f>Sheet9!A430</f>
        <v>0</v>
      </c>
      <c r="R1192" t="str">
        <f t="shared" si="103"/>
        <v/>
      </c>
      <c r="S1192">
        <f>Sheet9!B430</f>
        <v>0</v>
      </c>
      <c r="T1192" t="s">
        <v>183</v>
      </c>
      <c r="U1192" t="s">
        <v>184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Sheet9!D431</f>
        <v>0</v>
      </c>
      <c r="O1193">
        <f>Sheet9!E431</f>
        <v>0</v>
      </c>
      <c r="P1193" t="str">
        <f>IFERROR(VLOOKUP(O1193,Sheet6!A:B,2,0),"")</f>
        <v/>
      </c>
      <c r="Q1193">
        <f>Sheet9!A431</f>
        <v>0</v>
      </c>
      <c r="R1193" t="str">
        <f t="shared" si="103"/>
        <v/>
      </c>
      <c r="S1193">
        <f>Sheet9!B431</f>
        <v>0</v>
      </c>
      <c r="T1193" t="s">
        <v>183</v>
      </c>
      <c r="U1193" t="s">
        <v>184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Sheet9!D432</f>
        <v>0</v>
      </c>
      <c r="O1194">
        <f>Sheet9!E432</f>
        <v>0</v>
      </c>
      <c r="P1194" t="str">
        <f>IFERROR(VLOOKUP(O1194,Sheet6!A:B,2,0),"")</f>
        <v/>
      </c>
      <c r="Q1194">
        <f>Sheet9!A432</f>
        <v>0</v>
      </c>
      <c r="R1194" t="str">
        <f t="shared" si="103"/>
        <v/>
      </c>
      <c r="S1194">
        <f>Sheet9!B432</f>
        <v>0</v>
      </c>
      <c r="T1194" t="s">
        <v>183</v>
      </c>
      <c r="U1194" t="s">
        <v>184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Sheet9!D433</f>
        <v>0</v>
      </c>
      <c r="O1195">
        <f>Sheet9!E433</f>
        <v>0</v>
      </c>
      <c r="P1195" t="str">
        <f>IFERROR(VLOOKUP(O1195,Sheet6!A:B,2,0),"")</f>
        <v/>
      </c>
      <c r="Q1195">
        <f>Sheet9!A433</f>
        <v>0</v>
      </c>
      <c r="R1195" t="str">
        <f t="shared" si="103"/>
        <v/>
      </c>
      <c r="S1195">
        <f>Sheet9!B433</f>
        <v>0</v>
      </c>
      <c r="T1195" t="s">
        <v>183</v>
      </c>
      <c r="U1195" t="s">
        <v>184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Sheet9!D434</f>
        <v>0</v>
      </c>
      <c r="O1196">
        <f>Sheet9!E434</f>
        <v>0</v>
      </c>
      <c r="P1196" t="str">
        <f>IFERROR(VLOOKUP(O1196,Sheet6!A:B,2,0),"")</f>
        <v/>
      </c>
      <c r="Q1196">
        <f>Sheet9!A434</f>
        <v>0</v>
      </c>
      <c r="R1196" t="str">
        <f t="shared" si="103"/>
        <v/>
      </c>
      <c r="S1196">
        <f>Sheet9!B434</f>
        <v>0</v>
      </c>
      <c r="T1196" t="s">
        <v>183</v>
      </c>
      <c r="U1196" t="s">
        <v>184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Sheet9!D435</f>
        <v>0</v>
      </c>
      <c r="O1197">
        <f>Sheet9!E435</f>
        <v>0</v>
      </c>
      <c r="P1197" t="str">
        <f>IFERROR(VLOOKUP(O1197,Sheet6!A:B,2,0),"")</f>
        <v/>
      </c>
      <c r="Q1197">
        <f>Sheet9!A435</f>
        <v>0</v>
      </c>
      <c r="R1197" t="str">
        <f t="shared" si="103"/>
        <v/>
      </c>
      <c r="S1197">
        <f>Sheet9!B435</f>
        <v>0</v>
      </c>
      <c r="T1197" t="s">
        <v>183</v>
      </c>
      <c r="U1197" t="s">
        <v>184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Sheet9!D436</f>
        <v>0</v>
      </c>
      <c r="O1198">
        <f>Sheet9!E436</f>
        <v>0</v>
      </c>
      <c r="P1198" t="str">
        <f>IFERROR(VLOOKUP(O1198,Sheet6!A:B,2,0),"")</f>
        <v/>
      </c>
      <c r="Q1198">
        <f>Sheet9!A436</f>
        <v>0</v>
      </c>
      <c r="R1198" t="str">
        <f t="shared" si="103"/>
        <v/>
      </c>
      <c r="S1198">
        <f>Sheet9!B436</f>
        <v>0</v>
      </c>
      <c r="T1198" t="s">
        <v>183</v>
      </c>
      <c r="U1198" t="s">
        <v>184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Sheet9!D437</f>
        <v>0</v>
      </c>
      <c r="O1199">
        <f>Sheet9!E437</f>
        <v>0</v>
      </c>
      <c r="P1199" t="str">
        <f>IFERROR(VLOOKUP(O1199,Sheet6!A:B,2,0),"")</f>
        <v/>
      </c>
      <c r="Q1199">
        <f>Sheet9!A437</f>
        <v>0</v>
      </c>
      <c r="R1199" t="str">
        <f t="shared" si="103"/>
        <v/>
      </c>
      <c r="S1199">
        <f>Sheet9!B437</f>
        <v>0</v>
      </c>
      <c r="T1199" t="s">
        <v>183</v>
      </c>
      <c r="U1199" t="s">
        <v>184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Sheet9!D438</f>
        <v>0</v>
      </c>
      <c r="O1200">
        <f>Sheet9!E438</f>
        <v>0</v>
      </c>
      <c r="P1200" t="str">
        <f>IFERROR(VLOOKUP(O1200,Sheet6!A:B,2,0),"")</f>
        <v/>
      </c>
      <c r="Q1200">
        <f>Sheet9!A438</f>
        <v>0</v>
      </c>
      <c r="R1200" t="str">
        <f t="shared" si="103"/>
        <v/>
      </c>
      <c r="S1200">
        <f>Sheet9!B438</f>
        <v>0</v>
      </c>
      <c r="T1200" t="s">
        <v>183</v>
      </c>
      <c r="U1200" t="s">
        <v>184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Sheet9!D439</f>
        <v>0</v>
      </c>
      <c r="O1201">
        <f>Sheet9!E439</f>
        <v>0</v>
      </c>
      <c r="P1201" t="str">
        <f>IFERROR(VLOOKUP(O1201,Sheet6!A:B,2,0),"")</f>
        <v/>
      </c>
      <c r="Q1201">
        <f>Sheet9!A439</f>
        <v>0</v>
      </c>
      <c r="R1201" t="str">
        <f t="shared" si="103"/>
        <v/>
      </c>
      <c r="S1201">
        <f>Sheet9!B439</f>
        <v>0</v>
      </c>
      <c r="T1201" t="s">
        <v>183</v>
      </c>
      <c r="U1201" t="s">
        <v>184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Sheet9!D440</f>
        <v>0</v>
      </c>
      <c r="O1202">
        <f>Sheet9!E440</f>
        <v>0</v>
      </c>
      <c r="P1202" t="str">
        <f>IFERROR(VLOOKUP(O1202,Sheet6!A:B,2,0),"")</f>
        <v/>
      </c>
      <c r="Q1202">
        <f>Sheet9!A440</f>
        <v>0</v>
      </c>
      <c r="R1202" t="str">
        <f t="shared" si="103"/>
        <v/>
      </c>
      <c r="S1202">
        <f>Sheet9!B440</f>
        <v>0</v>
      </c>
      <c r="T1202" t="s">
        <v>183</v>
      </c>
      <c r="U1202" t="s">
        <v>184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Sheet9!D441</f>
        <v>0</v>
      </c>
      <c r="O1203">
        <f>Sheet9!E441</f>
        <v>0</v>
      </c>
      <c r="P1203" t="str">
        <f>IFERROR(VLOOKUP(O1203,Sheet6!A:B,2,0),"")</f>
        <v/>
      </c>
      <c r="Q1203">
        <f>Sheet9!A441</f>
        <v>0</v>
      </c>
      <c r="R1203" t="str">
        <f t="shared" si="103"/>
        <v/>
      </c>
      <c r="S1203">
        <f>Sheet9!B441</f>
        <v>0</v>
      </c>
      <c r="T1203" t="s">
        <v>183</v>
      </c>
      <c r="U1203" t="s">
        <v>184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Sheet9!D442</f>
        <v>0</v>
      </c>
      <c r="O1204">
        <f>Sheet9!E442</f>
        <v>0</v>
      </c>
      <c r="P1204" t="str">
        <f>IFERROR(VLOOKUP(O1204,Sheet6!A:B,2,0),"")</f>
        <v/>
      </c>
      <c r="Q1204">
        <f>Sheet9!A442</f>
        <v>0</v>
      </c>
      <c r="R1204" t="str">
        <f t="shared" si="103"/>
        <v/>
      </c>
      <c r="S1204">
        <f>Sheet9!B442</f>
        <v>0</v>
      </c>
      <c r="T1204" t="s">
        <v>183</v>
      </c>
      <c r="U1204" t="s">
        <v>184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Sheet9!D443</f>
        <v>0</v>
      </c>
      <c r="O1205">
        <f>Sheet9!E443</f>
        <v>0</v>
      </c>
      <c r="P1205" t="str">
        <f>IFERROR(VLOOKUP(O1205,Sheet6!A:B,2,0),"")</f>
        <v/>
      </c>
      <c r="Q1205">
        <f>Sheet9!A443</f>
        <v>0</v>
      </c>
      <c r="R1205" t="str">
        <f t="shared" si="103"/>
        <v/>
      </c>
      <c r="S1205">
        <f>Sheet9!B443</f>
        <v>0</v>
      </c>
      <c r="T1205" t="s">
        <v>183</v>
      </c>
      <c r="U1205" t="s">
        <v>184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Sheet9!D444</f>
        <v>0</v>
      </c>
      <c r="O1206">
        <f>Sheet9!E444</f>
        <v>0</v>
      </c>
      <c r="P1206" t="str">
        <f>IFERROR(VLOOKUP(O1206,Sheet6!A:B,2,0),"")</f>
        <v/>
      </c>
      <c r="Q1206">
        <f>Sheet9!A444</f>
        <v>0</v>
      </c>
      <c r="R1206" t="str">
        <f t="shared" si="103"/>
        <v/>
      </c>
      <c r="S1206">
        <f>Sheet9!B444</f>
        <v>0</v>
      </c>
      <c r="T1206" t="s">
        <v>183</v>
      </c>
      <c r="U1206" t="s">
        <v>184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Sheet9!D445</f>
        <v>0</v>
      </c>
      <c r="O1207">
        <f>Sheet9!E445</f>
        <v>0</v>
      </c>
      <c r="P1207" t="str">
        <f>IFERROR(VLOOKUP(O1207,Sheet6!A:B,2,0),"")</f>
        <v/>
      </c>
      <c r="Q1207">
        <f>Sheet9!A445</f>
        <v>0</v>
      </c>
      <c r="R1207" t="str">
        <f t="shared" si="103"/>
        <v/>
      </c>
      <c r="S1207">
        <f>Sheet9!B445</f>
        <v>0</v>
      </c>
      <c r="T1207" t="s">
        <v>183</v>
      </c>
      <c r="U1207" t="s">
        <v>184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Sheet9!D446</f>
        <v>0</v>
      </c>
      <c r="O1208">
        <f>Sheet9!E446</f>
        <v>0</v>
      </c>
      <c r="P1208" t="str">
        <f>IFERROR(VLOOKUP(O1208,Sheet6!A:B,2,0),"")</f>
        <v/>
      </c>
      <c r="Q1208">
        <f>Sheet9!A446</f>
        <v>0</v>
      </c>
      <c r="R1208" t="str">
        <f t="shared" si="103"/>
        <v/>
      </c>
      <c r="S1208">
        <f>Sheet9!B446</f>
        <v>0</v>
      </c>
      <c r="T1208" t="s">
        <v>183</v>
      </c>
      <c r="U1208" t="s">
        <v>184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Sheet9!D447</f>
        <v>0</v>
      </c>
      <c r="O1209">
        <f>Sheet9!E447</f>
        <v>0</v>
      </c>
      <c r="P1209" t="str">
        <f>IFERROR(VLOOKUP(O1209,Sheet6!A:B,2,0),"")</f>
        <v/>
      </c>
      <c r="Q1209">
        <f>Sheet9!A447</f>
        <v>0</v>
      </c>
      <c r="R1209" t="str">
        <f t="shared" si="103"/>
        <v/>
      </c>
      <c r="S1209">
        <f>Sheet9!B447</f>
        <v>0</v>
      </c>
      <c r="T1209" t="s">
        <v>183</v>
      </c>
      <c r="U1209" t="s">
        <v>184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Sheet9!D448</f>
        <v>0</v>
      </c>
      <c r="O1210">
        <f>Sheet9!E448</f>
        <v>0</v>
      </c>
      <c r="P1210" t="str">
        <f>IFERROR(VLOOKUP(O1210,Sheet6!A:B,2,0),"")</f>
        <v/>
      </c>
      <c r="Q1210">
        <f>Sheet9!A448</f>
        <v>0</v>
      </c>
      <c r="R1210" t="str">
        <f t="shared" si="103"/>
        <v/>
      </c>
      <c r="S1210">
        <f>Sheet9!B448</f>
        <v>0</v>
      </c>
      <c r="T1210" t="s">
        <v>183</v>
      </c>
      <c r="U1210" t="s">
        <v>184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Sheet9!D449</f>
        <v>0</v>
      </c>
      <c r="O1211">
        <f>Sheet9!E449</f>
        <v>0</v>
      </c>
      <c r="P1211" t="str">
        <f>IFERROR(VLOOKUP(O1211,Sheet6!A:B,2,0),"")</f>
        <v/>
      </c>
      <c r="Q1211">
        <f>Sheet9!A449</f>
        <v>0</v>
      </c>
      <c r="R1211" t="str">
        <f t="shared" ref="R1211:R1274" si="108">IFERROR(VLOOKUP(Q1211,AG:AH,2,0),"")</f>
        <v/>
      </c>
      <c r="S1211">
        <f>Sheet9!B449</f>
        <v>0</v>
      </c>
      <c r="T1211" t="s">
        <v>183</v>
      </c>
      <c r="U1211" t="s">
        <v>184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Sheet9!D450</f>
        <v>0</v>
      </c>
      <c r="O1212">
        <f>Sheet9!E450</f>
        <v>0</v>
      </c>
      <c r="P1212" t="str">
        <f>IFERROR(VLOOKUP(O1212,Sheet6!A:B,2,0),"")</f>
        <v/>
      </c>
      <c r="Q1212">
        <f>Sheet9!A450</f>
        <v>0</v>
      </c>
      <c r="R1212" t="str">
        <f t="shared" si="108"/>
        <v/>
      </c>
      <c r="S1212">
        <f>Sheet9!B450</f>
        <v>0</v>
      </c>
      <c r="T1212" t="s">
        <v>183</v>
      </c>
      <c r="U1212" t="s">
        <v>184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Sheet9!D451</f>
        <v>0</v>
      </c>
      <c r="O1213">
        <f>Sheet9!E451</f>
        <v>0</v>
      </c>
      <c r="P1213" t="str">
        <f>IFERROR(VLOOKUP(O1213,Sheet6!A:B,2,0),"")</f>
        <v/>
      </c>
      <c r="Q1213">
        <f>Sheet9!A451</f>
        <v>0</v>
      </c>
      <c r="R1213" t="str">
        <f t="shared" si="108"/>
        <v/>
      </c>
      <c r="S1213">
        <f>Sheet9!B451</f>
        <v>0</v>
      </c>
      <c r="T1213" t="s">
        <v>183</v>
      </c>
      <c r="U1213" t="s">
        <v>184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Sheet9!D452</f>
        <v>0</v>
      </c>
      <c r="O1214">
        <f>Sheet9!E452</f>
        <v>0</v>
      </c>
      <c r="P1214" t="str">
        <f>IFERROR(VLOOKUP(O1214,Sheet6!A:B,2,0),"")</f>
        <v/>
      </c>
      <c r="Q1214">
        <f>Sheet9!A452</f>
        <v>0</v>
      </c>
      <c r="R1214" t="str">
        <f t="shared" si="108"/>
        <v/>
      </c>
      <c r="S1214">
        <f>Sheet9!B452</f>
        <v>0</v>
      </c>
      <c r="T1214" t="s">
        <v>183</v>
      </c>
      <c r="U1214" t="s">
        <v>184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Sheet9!D453</f>
        <v>0</v>
      </c>
      <c r="O1215">
        <f>Sheet9!E453</f>
        <v>0</v>
      </c>
      <c r="P1215" t="str">
        <f>IFERROR(VLOOKUP(O1215,Sheet6!A:B,2,0),"")</f>
        <v/>
      </c>
      <c r="Q1215">
        <f>Sheet9!A453</f>
        <v>0</v>
      </c>
      <c r="R1215" t="str">
        <f t="shared" si="108"/>
        <v/>
      </c>
      <c r="S1215">
        <f>Sheet9!B453</f>
        <v>0</v>
      </c>
      <c r="T1215" t="s">
        <v>183</v>
      </c>
      <c r="U1215" t="s">
        <v>184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Sheet9!D454</f>
        <v>0</v>
      </c>
      <c r="O1216">
        <f>Sheet9!E454</f>
        <v>0</v>
      </c>
      <c r="P1216" t="str">
        <f>IFERROR(VLOOKUP(O1216,Sheet6!A:B,2,0),"")</f>
        <v/>
      </c>
      <c r="Q1216">
        <f>Sheet9!A454</f>
        <v>0</v>
      </c>
      <c r="R1216" t="str">
        <f t="shared" si="108"/>
        <v/>
      </c>
      <c r="S1216">
        <f>Sheet9!B454</f>
        <v>0</v>
      </c>
      <c r="T1216" t="s">
        <v>183</v>
      </c>
      <c r="U1216" t="s">
        <v>184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Sheet9!D455</f>
        <v>0</v>
      </c>
      <c r="O1217">
        <f>Sheet9!E455</f>
        <v>0</v>
      </c>
      <c r="P1217" t="str">
        <f>IFERROR(VLOOKUP(O1217,Sheet6!A:B,2,0),"")</f>
        <v/>
      </c>
      <c r="Q1217">
        <f>Sheet9!A455</f>
        <v>0</v>
      </c>
      <c r="R1217" t="str">
        <f t="shared" si="108"/>
        <v/>
      </c>
      <c r="S1217">
        <f>Sheet9!B455</f>
        <v>0</v>
      </c>
      <c r="T1217" t="s">
        <v>183</v>
      </c>
      <c r="U1217" t="s">
        <v>184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Sheet9!D456</f>
        <v>0</v>
      </c>
      <c r="O1218">
        <f>Sheet9!E456</f>
        <v>0</v>
      </c>
      <c r="P1218" t="str">
        <f>IFERROR(VLOOKUP(O1218,Sheet6!A:B,2,0),"")</f>
        <v/>
      </c>
      <c r="Q1218">
        <f>Sheet9!A456</f>
        <v>0</v>
      </c>
      <c r="R1218" t="str">
        <f t="shared" si="108"/>
        <v/>
      </c>
      <c r="S1218">
        <f>Sheet9!B456</f>
        <v>0</v>
      </c>
      <c r="T1218" t="s">
        <v>183</v>
      </c>
      <c r="U1218" t="s">
        <v>184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Sheet9!D457</f>
        <v>0</v>
      </c>
      <c r="O1219">
        <f>Sheet9!E457</f>
        <v>0</v>
      </c>
      <c r="P1219" t="str">
        <f>IFERROR(VLOOKUP(O1219,Sheet6!A:B,2,0),"")</f>
        <v/>
      </c>
      <c r="Q1219">
        <f>Sheet9!A457</f>
        <v>0</v>
      </c>
      <c r="R1219" t="str">
        <f t="shared" si="108"/>
        <v/>
      </c>
      <c r="S1219">
        <f>Sheet9!B457</f>
        <v>0</v>
      </c>
      <c r="T1219" t="s">
        <v>183</v>
      </c>
      <c r="U1219" t="s">
        <v>184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Sheet9!D458</f>
        <v>0</v>
      </c>
      <c r="O1220">
        <f>Sheet9!E458</f>
        <v>0</v>
      </c>
      <c r="P1220" t="str">
        <f>IFERROR(VLOOKUP(O1220,Sheet6!A:B,2,0),"")</f>
        <v/>
      </c>
      <c r="Q1220">
        <f>Sheet9!A458</f>
        <v>0</v>
      </c>
      <c r="R1220" t="str">
        <f t="shared" si="108"/>
        <v/>
      </c>
      <c r="S1220">
        <f>Sheet9!B458</f>
        <v>0</v>
      </c>
      <c r="T1220" t="s">
        <v>183</v>
      </c>
      <c r="U1220" t="s">
        <v>184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Sheet9!D459</f>
        <v>0</v>
      </c>
      <c r="O1221">
        <f>Sheet9!E459</f>
        <v>0</v>
      </c>
      <c r="P1221" t="str">
        <f>IFERROR(VLOOKUP(O1221,Sheet6!A:B,2,0),"")</f>
        <v/>
      </c>
      <c r="Q1221">
        <f>Sheet9!A459</f>
        <v>0</v>
      </c>
      <c r="R1221" t="str">
        <f t="shared" si="108"/>
        <v/>
      </c>
      <c r="S1221">
        <f>Sheet9!B459</f>
        <v>0</v>
      </c>
      <c r="T1221" t="s">
        <v>183</v>
      </c>
      <c r="U1221" t="s">
        <v>184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Sheet9!D460</f>
        <v>0</v>
      </c>
      <c r="O1222">
        <f>Sheet9!E460</f>
        <v>0</v>
      </c>
      <c r="P1222" t="str">
        <f>IFERROR(VLOOKUP(O1222,Sheet6!A:B,2,0),"")</f>
        <v/>
      </c>
      <c r="Q1222">
        <f>Sheet9!A460</f>
        <v>0</v>
      </c>
      <c r="R1222" t="str">
        <f t="shared" si="108"/>
        <v/>
      </c>
      <c r="S1222">
        <f>Sheet9!B460</f>
        <v>0</v>
      </c>
      <c r="T1222" t="s">
        <v>183</v>
      </c>
      <c r="U1222" t="s">
        <v>184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Sheet9!D461</f>
        <v>0</v>
      </c>
      <c r="O1223">
        <f>Sheet9!E461</f>
        <v>0</v>
      </c>
      <c r="P1223" t="str">
        <f>IFERROR(VLOOKUP(O1223,Sheet6!A:B,2,0),"")</f>
        <v/>
      </c>
      <c r="Q1223">
        <f>Sheet9!A461</f>
        <v>0</v>
      </c>
      <c r="R1223" t="str">
        <f t="shared" si="108"/>
        <v/>
      </c>
      <c r="S1223">
        <f>Sheet9!B461</f>
        <v>0</v>
      </c>
      <c r="T1223" t="s">
        <v>183</v>
      </c>
      <c r="U1223" t="s">
        <v>184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Sheet9!D462</f>
        <v>0</v>
      </c>
      <c r="O1224">
        <f>Sheet9!E462</f>
        <v>0</v>
      </c>
      <c r="P1224" t="str">
        <f>IFERROR(VLOOKUP(O1224,Sheet6!A:B,2,0),"")</f>
        <v/>
      </c>
      <c r="Q1224">
        <f>Sheet9!A462</f>
        <v>0</v>
      </c>
      <c r="R1224" t="str">
        <f t="shared" si="108"/>
        <v/>
      </c>
      <c r="S1224">
        <f>Sheet9!B462</f>
        <v>0</v>
      </c>
      <c r="T1224" t="s">
        <v>183</v>
      </c>
      <c r="U1224" t="s">
        <v>184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Sheet9!D463</f>
        <v>0</v>
      </c>
      <c r="O1225">
        <f>Sheet9!E463</f>
        <v>0</v>
      </c>
      <c r="P1225" t="str">
        <f>IFERROR(VLOOKUP(O1225,Sheet6!A:B,2,0),"")</f>
        <v/>
      </c>
      <c r="Q1225">
        <f>Sheet9!A463</f>
        <v>0</v>
      </c>
      <c r="R1225" t="str">
        <f t="shared" si="108"/>
        <v/>
      </c>
      <c r="S1225">
        <f>Sheet9!B463</f>
        <v>0</v>
      </c>
      <c r="T1225" t="s">
        <v>183</v>
      </c>
      <c r="U1225" t="s">
        <v>184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Sheet9!D464</f>
        <v>0</v>
      </c>
      <c r="O1226">
        <f>Sheet9!E464</f>
        <v>0</v>
      </c>
      <c r="P1226" t="str">
        <f>IFERROR(VLOOKUP(O1226,Sheet6!A:B,2,0),"")</f>
        <v/>
      </c>
      <c r="Q1226">
        <f>Sheet9!A464</f>
        <v>0</v>
      </c>
      <c r="R1226" t="str">
        <f t="shared" si="108"/>
        <v/>
      </c>
      <c r="S1226">
        <f>Sheet9!B464</f>
        <v>0</v>
      </c>
      <c r="T1226" t="s">
        <v>183</v>
      </c>
      <c r="U1226" t="s">
        <v>184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Sheet9!D465</f>
        <v>0</v>
      </c>
      <c r="O1227">
        <f>Sheet9!E465</f>
        <v>0</v>
      </c>
      <c r="P1227" t="str">
        <f>IFERROR(VLOOKUP(O1227,Sheet6!A:B,2,0),"")</f>
        <v/>
      </c>
      <c r="Q1227">
        <f>Sheet9!A465</f>
        <v>0</v>
      </c>
      <c r="R1227" t="str">
        <f t="shared" si="108"/>
        <v/>
      </c>
      <c r="S1227">
        <f>Sheet9!B465</f>
        <v>0</v>
      </c>
      <c r="T1227" t="s">
        <v>183</v>
      </c>
      <c r="U1227" t="s">
        <v>184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Sheet9!D466</f>
        <v>0</v>
      </c>
      <c r="O1228">
        <f>Sheet9!E466</f>
        <v>0</v>
      </c>
      <c r="P1228" t="str">
        <f>IFERROR(VLOOKUP(O1228,Sheet6!A:B,2,0),"")</f>
        <v/>
      </c>
      <c r="Q1228">
        <f>Sheet9!A466</f>
        <v>0</v>
      </c>
      <c r="R1228" t="str">
        <f t="shared" si="108"/>
        <v/>
      </c>
      <c r="S1228">
        <f>Sheet9!B466</f>
        <v>0</v>
      </c>
      <c r="T1228" t="s">
        <v>183</v>
      </c>
      <c r="U1228" t="s">
        <v>184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Sheet9!D467</f>
        <v>0</v>
      </c>
      <c r="O1229">
        <f>Sheet9!E467</f>
        <v>0</v>
      </c>
      <c r="P1229" t="str">
        <f>IFERROR(VLOOKUP(O1229,Sheet6!A:B,2,0),"")</f>
        <v/>
      </c>
      <c r="Q1229">
        <f>Sheet9!A467</f>
        <v>0</v>
      </c>
      <c r="R1229" t="str">
        <f t="shared" si="108"/>
        <v/>
      </c>
      <c r="S1229">
        <f>Sheet9!B467</f>
        <v>0</v>
      </c>
      <c r="T1229" t="s">
        <v>183</v>
      </c>
      <c r="U1229" t="s">
        <v>184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Sheet9!D468</f>
        <v>0</v>
      </c>
      <c r="O1230">
        <f>Sheet9!E468</f>
        <v>0</v>
      </c>
      <c r="P1230" t="str">
        <f>IFERROR(VLOOKUP(O1230,Sheet6!A:B,2,0),"")</f>
        <v/>
      </c>
      <c r="Q1230">
        <f>Sheet9!A468</f>
        <v>0</v>
      </c>
      <c r="R1230" t="str">
        <f t="shared" si="108"/>
        <v/>
      </c>
      <c r="S1230">
        <f>Sheet9!B468</f>
        <v>0</v>
      </c>
      <c r="T1230" t="s">
        <v>183</v>
      </c>
      <c r="U1230" t="s">
        <v>184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Sheet9!D469</f>
        <v>0</v>
      </c>
      <c r="O1231">
        <f>Sheet9!E469</f>
        <v>0</v>
      </c>
      <c r="P1231" t="str">
        <f>IFERROR(VLOOKUP(O1231,Sheet6!A:B,2,0),"")</f>
        <v/>
      </c>
      <c r="Q1231">
        <f>Sheet9!A469</f>
        <v>0</v>
      </c>
      <c r="R1231" t="str">
        <f t="shared" si="108"/>
        <v/>
      </c>
      <c r="S1231">
        <f>Sheet9!B469</f>
        <v>0</v>
      </c>
      <c r="T1231" t="s">
        <v>183</v>
      </c>
      <c r="U1231" t="s">
        <v>184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Sheet9!D470</f>
        <v>0</v>
      </c>
      <c r="O1232">
        <f>Sheet9!E470</f>
        <v>0</v>
      </c>
      <c r="P1232" t="str">
        <f>IFERROR(VLOOKUP(O1232,Sheet6!A:B,2,0),"")</f>
        <v/>
      </c>
      <c r="Q1232">
        <f>Sheet9!A470</f>
        <v>0</v>
      </c>
      <c r="R1232" t="str">
        <f t="shared" si="108"/>
        <v/>
      </c>
      <c r="S1232">
        <f>Sheet9!B470</f>
        <v>0</v>
      </c>
      <c r="T1232" t="s">
        <v>183</v>
      </c>
      <c r="U1232" t="s">
        <v>184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Sheet9!D471</f>
        <v>0</v>
      </c>
      <c r="O1233">
        <f>Sheet9!E471</f>
        <v>0</v>
      </c>
      <c r="P1233" t="str">
        <f>IFERROR(VLOOKUP(O1233,Sheet6!A:B,2,0),"")</f>
        <v/>
      </c>
      <c r="Q1233">
        <f>Sheet9!A471</f>
        <v>0</v>
      </c>
      <c r="R1233" t="str">
        <f t="shared" si="108"/>
        <v/>
      </c>
      <c r="S1233">
        <f>Sheet9!B471</f>
        <v>0</v>
      </c>
      <c r="T1233" t="s">
        <v>183</v>
      </c>
      <c r="U1233" t="s">
        <v>184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Sheet9!D472</f>
        <v>0</v>
      </c>
      <c r="O1234">
        <f>Sheet9!E472</f>
        <v>0</v>
      </c>
      <c r="P1234" t="str">
        <f>IFERROR(VLOOKUP(O1234,Sheet6!A:B,2,0),"")</f>
        <v/>
      </c>
      <c r="Q1234">
        <f>Sheet9!A472</f>
        <v>0</v>
      </c>
      <c r="R1234" t="str">
        <f t="shared" si="108"/>
        <v/>
      </c>
      <c r="S1234">
        <f>Sheet9!B472</f>
        <v>0</v>
      </c>
      <c r="T1234" t="s">
        <v>183</v>
      </c>
      <c r="U1234" t="s">
        <v>184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Sheet9!D473</f>
        <v>0</v>
      </c>
      <c r="O1235">
        <f>Sheet9!E473</f>
        <v>0</v>
      </c>
      <c r="P1235" t="str">
        <f>IFERROR(VLOOKUP(O1235,Sheet6!A:B,2,0),"")</f>
        <v/>
      </c>
      <c r="Q1235">
        <f>Sheet9!A473</f>
        <v>0</v>
      </c>
      <c r="R1235" t="str">
        <f t="shared" si="108"/>
        <v/>
      </c>
      <c r="S1235">
        <f>Sheet9!B473</f>
        <v>0</v>
      </c>
      <c r="T1235" t="s">
        <v>183</v>
      </c>
      <c r="U1235" t="s">
        <v>184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Sheet9!D474</f>
        <v>0</v>
      </c>
      <c r="O1236">
        <f>Sheet9!E474</f>
        <v>0</v>
      </c>
      <c r="P1236" t="str">
        <f>IFERROR(VLOOKUP(O1236,Sheet6!A:B,2,0),"")</f>
        <v/>
      </c>
      <c r="Q1236">
        <f>Sheet9!A474</f>
        <v>0</v>
      </c>
      <c r="R1236" t="str">
        <f t="shared" si="108"/>
        <v/>
      </c>
      <c r="S1236">
        <f>Sheet9!B474</f>
        <v>0</v>
      </c>
      <c r="T1236" t="s">
        <v>183</v>
      </c>
      <c r="U1236" t="s">
        <v>184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Sheet9!D475</f>
        <v>0</v>
      </c>
      <c r="O1237">
        <f>Sheet9!E475</f>
        <v>0</v>
      </c>
      <c r="P1237" t="str">
        <f>IFERROR(VLOOKUP(O1237,Sheet6!A:B,2,0),"")</f>
        <v/>
      </c>
      <c r="Q1237">
        <f>Sheet9!A475</f>
        <v>0</v>
      </c>
      <c r="R1237" t="str">
        <f t="shared" si="108"/>
        <v/>
      </c>
      <c r="S1237">
        <f>Sheet9!B475</f>
        <v>0</v>
      </c>
      <c r="T1237" t="s">
        <v>183</v>
      </c>
      <c r="U1237" t="s">
        <v>184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Sheet9!D476</f>
        <v>0</v>
      </c>
      <c r="O1238">
        <f>Sheet9!E476</f>
        <v>0</v>
      </c>
      <c r="P1238" t="str">
        <f>IFERROR(VLOOKUP(O1238,Sheet6!A:B,2,0),"")</f>
        <v/>
      </c>
      <c r="Q1238">
        <f>Sheet9!A476</f>
        <v>0</v>
      </c>
      <c r="R1238" t="str">
        <f t="shared" si="108"/>
        <v/>
      </c>
      <c r="S1238">
        <f>Sheet9!B476</f>
        <v>0</v>
      </c>
      <c r="T1238" t="s">
        <v>183</v>
      </c>
      <c r="U1238" t="s">
        <v>184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Sheet9!D477</f>
        <v>0</v>
      </c>
      <c r="O1239">
        <f>Sheet9!E477</f>
        <v>0</v>
      </c>
      <c r="P1239" t="str">
        <f>IFERROR(VLOOKUP(O1239,Sheet6!A:B,2,0),"")</f>
        <v/>
      </c>
      <c r="Q1239">
        <f>Sheet9!A477</f>
        <v>0</v>
      </c>
      <c r="R1239" t="str">
        <f t="shared" si="108"/>
        <v/>
      </c>
      <c r="S1239">
        <f>Sheet9!B477</f>
        <v>0</v>
      </c>
      <c r="T1239" t="s">
        <v>183</v>
      </c>
      <c r="U1239" t="s">
        <v>184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Sheet9!D478</f>
        <v>0</v>
      </c>
      <c r="O1240">
        <f>Sheet9!E478</f>
        <v>0</v>
      </c>
      <c r="P1240" t="str">
        <f>IFERROR(VLOOKUP(O1240,Sheet6!A:B,2,0),"")</f>
        <v/>
      </c>
      <c r="Q1240">
        <f>Sheet9!A478</f>
        <v>0</v>
      </c>
      <c r="R1240" t="str">
        <f t="shared" si="108"/>
        <v/>
      </c>
      <c r="S1240">
        <f>Sheet9!B478</f>
        <v>0</v>
      </c>
      <c r="T1240" t="s">
        <v>183</v>
      </c>
      <c r="U1240" t="s">
        <v>184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Sheet9!D479</f>
        <v>0</v>
      </c>
      <c r="O1241">
        <f>Sheet9!E479</f>
        <v>0</v>
      </c>
      <c r="P1241" t="str">
        <f>IFERROR(VLOOKUP(O1241,Sheet6!A:B,2,0),"")</f>
        <v/>
      </c>
      <c r="Q1241">
        <f>Sheet9!A479</f>
        <v>0</v>
      </c>
      <c r="R1241" t="str">
        <f t="shared" si="108"/>
        <v/>
      </c>
      <c r="S1241">
        <f>Sheet9!B479</f>
        <v>0</v>
      </c>
      <c r="T1241" t="s">
        <v>183</v>
      </c>
      <c r="U1241" t="s">
        <v>184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Sheet9!D480</f>
        <v>0</v>
      </c>
      <c r="O1242">
        <f>Sheet9!E480</f>
        <v>0</v>
      </c>
      <c r="P1242" t="str">
        <f>IFERROR(VLOOKUP(O1242,Sheet6!A:B,2,0),"")</f>
        <v/>
      </c>
      <c r="Q1242">
        <f>Sheet9!A480</f>
        <v>0</v>
      </c>
      <c r="R1242" t="str">
        <f t="shared" si="108"/>
        <v/>
      </c>
      <c r="S1242">
        <f>Sheet9!B480</f>
        <v>0</v>
      </c>
      <c r="T1242" t="s">
        <v>183</v>
      </c>
      <c r="U1242" t="s">
        <v>184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Sheet9!D481</f>
        <v>0</v>
      </c>
      <c r="O1243">
        <f>Sheet9!E481</f>
        <v>0</v>
      </c>
      <c r="P1243" t="str">
        <f>IFERROR(VLOOKUP(O1243,Sheet6!A:B,2,0),"")</f>
        <v/>
      </c>
      <c r="Q1243">
        <f>Sheet9!A481</f>
        <v>0</v>
      </c>
      <c r="R1243" t="str">
        <f t="shared" si="108"/>
        <v/>
      </c>
      <c r="S1243">
        <f>Sheet9!B481</f>
        <v>0</v>
      </c>
      <c r="T1243" t="s">
        <v>183</v>
      </c>
      <c r="U1243" t="s">
        <v>184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Sheet9!D482</f>
        <v>0</v>
      </c>
      <c r="O1244">
        <f>Sheet9!E482</f>
        <v>0</v>
      </c>
      <c r="P1244" t="str">
        <f>IFERROR(VLOOKUP(O1244,Sheet6!A:B,2,0),"")</f>
        <v/>
      </c>
      <c r="Q1244">
        <f>Sheet9!A482</f>
        <v>0</v>
      </c>
      <c r="R1244" t="str">
        <f t="shared" si="108"/>
        <v/>
      </c>
      <c r="S1244">
        <f>Sheet9!B482</f>
        <v>0</v>
      </c>
      <c r="T1244" t="s">
        <v>183</v>
      </c>
      <c r="U1244" t="s">
        <v>184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Sheet9!D483</f>
        <v>0</v>
      </c>
      <c r="O1245">
        <f>Sheet9!E483</f>
        <v>0</v>
      </c>
      <c r="P1245" t="str">
        <f>IFERROR(VLOOKUP(O1245,Sheet6!A:B,2,0),"")</f>
        <v/>
      </c>
      <c r="Q1245">
        <f>Sheet9!A483</f>
        <v>0</v>
      </c>
      <c r="R1245" t="str">
        <f t="shared" si="108"/>
        <v/>
      </c>
      <c r="S1245">
        <f>Sheet9!B483</f>
        <v>0</v>
      </c>
      <c r="T1245" t="s">
        <v>183</v>
      </c>
      <c r="U1245" t="s">
        <v>184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Sheet9!D484</f>
        <v>0</v>
      </c>
      <c r="O1246">
        <f>Sheet9!E484</f>
        <v>0</v>
      </c>
      <c r="P1246" t="str">
        <f>IFERROR(VLOOKUP(O1246,Sheet6!A:B,2,0),"")</f>
        <v/>
      </c>
      <c r="Q1246">
        <f>Sheet9!A484</f>
        <v>0</v>
      </c>
      <c r="R1246" t="str">
        <f t="shared" si="108"/>
        <v/>
      </c>
      <c r="S1246">
        <f>Sheet9!B484</f>
        <v>0</v>
      </c>
      <c r="T1246" t="s">
        <v>183</v>
      </c>
      <c r="U1246" t="s">
        <v>184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Sheet9!D485</f>
        <v>0</v>
      </c>
      <c r="O1247">
        <f>Sheet9!E485</f>
        <v>0</v>
      </c>
      <c r="P1247" t="str">
        <f>IFERROR(VLOOKUP(O1247,Sheet6!A:B,2,0),"")</f>
        <v/>
      </c>
      <c r="Q1247">
        <f>Sheet9!A485</f>
        <v>0</v>
      </c>
      <c r="R1247" t="str">
        <f t="shared" si="108"/>
        <v/>
      </c>
      <c r="S1247">
        <f>Sheet9!B485</f>
        <v>0</v>
      </c>
      <c r="T1247" t="s">
        <v>183</v>
      </c>
      <c r="U1247" t="s">
        <v>184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Sheet9!D486</f>
        <v>0</v>
      </c>
      <c r="O1248">
        <f>Sheet9!E486</f>
        <v>0</v>
      </c>
      <c r="P1248" t="str">
        <f>IFERROR(VLOOKUP(O1248,Sheet6!A:B,2,0),"")</f>
        <v/>
      </c>
      <c r="Q1248">
        <f>Sheet9!A486</f>
        <v>0</v>
      </c>
      <c r="R1248" t="str">
        <f t="shared" si="108"/>
        <v/>
      </c>
      <c r="S1248">
        <f>Sheet9!B486</f>
        <v>0</v>
      </c>
      <c r="T1248" t="s">
        <v>183</v>
      </c>
      <c r="U1248" t="s">
        <v>184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Sheet9!D487</f>
        <v>0</v>
      </c>
      <c r="O1249">
        <f>Sheet9!E487</f>
        <v>0</v>
      </c>
      <c r="P1249" t="str">
        <f>IFERROR(VLOOKUP(O1249,Sheet6!A:B,2,0),"")</f>
        <v/>
      </c>
      <c r="Q1249">
        <f>Sheet9!A487</f>
        <v>0</v>
      </c>
      <c r="R1249" t="str">
        <f t="shared" si="108"/>
        <v/>
      </c>
      <c r="S1249">
        <f>Sheet9!B487</f>
        <v>0</v>
      </c>
      <c r="T1249" t="s">
        <v>183</v>
      </c>
      <c r="U1249" t="s">
        <v>184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Sheet9!D488</f>
        <v>0</v>
      </c>
      <c r="O1250">
        <f>Sheet9!E488</f>
        <v>0</v>
      </c>
      <c r="P1250" t="str">
        <f>IFERROR(VLOOKUP(O1250,Sheet6!A:B,2,0),"")</f>
        <v/>
      </c>
      <c r="Q1250">
        <f>Sheet9!A488</f>
        <v>0</v>
      </c>
      <c r="R1250" t="str">
        <f t="shared" si="108"/>
        <v/>
      </c>
      <c r="S1250">
        <f>Sheet9!B488</f>
        <v>0</v>
      </c>
      <c r="T1250" t="s">
        <v>183</v>
      </c>
      <c r="U1250" t="s">
        <v>184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Sheet9!D489</f>
        <v>0</v>
      </c>
      <c r="O1251">
        <f>Sheet9!E489</f>
        <v>0</v>
      </c>
      <c r="P1251" t="str">
        <f>IFERROR(VLOOKUP(O1251,Sheet6!A:B,2,0),"")</f>
        <v/>
      </c>
      <c r="Q1251">
        <f>Sheet9!A489</f>
        <v>0</v>
      </c>
      <c r="R1251" t="str">
        <f t="shared" si="108"/>
        <v/>
      </c>
      <c r="S1251">
        <f>Sheet9!B489</f>
        <v>0</v>
      </c>
      <c r="T1251" t="s">
        <v>183</v>
      </c>
      <c r="U1251" t="s">
        <v>184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Sheet9!D490</f>
        <v>0</v>
      </c>
      <c r="O1252">
        <f>Sheet9!E490</f>
        <v>0</v>
      </c>
      <c r="P1252" t="str">
        <f>IFERROR(VLOOKUP(O1252,Sheet6!A:B,2,0),"")</f>
        <v/>
      </c>
      <c r="Q1252">
        <f>Sheet9!A490</f>
        <v>0</v>
      </c>
      <c r="R1252" t="str">
        <f t="shared" si="108"/>
        <v/>
      </c>
      <c r="S1252">
        <f>Sheet9!B490</f>
        <v>0</v>
      </c>
      <c r="T1252" t="s">
        <v>183</v>
      </c>
      <c r="U1252" t="s">
        <v>184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Sheet9!D491</f>
        <v>0</v>
      </c>
      <c r="O1253">
        <f>Sheet9!E491</f>
        <v>0</v>
      </c>
      <c r="P1253" t="str">
        <f>IFERROR(VLOOKUP(O1253,Sheet6!A:B,2,0),"")</f>
        <v/>
      </c>
      <c r="Q1253">
        <f>Sheet9!A491</f>
        <v>0</v>
      </c>
      <c r="R1253" t="str">
        <f t="shared" si="108"/>
        <v/>
      </c>
      <c r="S1253">
        <f>Sheet9!B491</f>
        <v>0</v>
      </c>
      <c r="T1253" t="s">
        <v>183</v>
      </c>
      <c r="U1253" t="s">
        <v>184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Sheet9!D492</f>
        <v>0</v>
      </c>
      <c r="O1254">
        <f>Sheet9!E492</f>
        <v>0</v>
      </c>
      <c r="P1254" t="str">
        <f>IFERROR(VLOOKUP(O1254,Sheet6!A:B,2,0),"")</f>
        <v/>
      </c>
      <c r="Q1254">
        <f>Sheet9!A492</f>
        <v>0</v>
      </c>
      <c r="R1254" t="str">
        <f t="shared" si="108"/>
        <v/>
      </c>
      <c r="S1254">
        <f>Sheet9!B492</f>
        <v>0</v>
      </c>
      <c r="T1254" t="s">
        <v>183</v>
      </c>
      <c r="U1254" t="s">
        <v>184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Sheet9!D493</f>
        <v>0</v>
      </c>
      <c r="O1255">
        <f>Sheet9!E493</f>
        <v>0</v>
      </c>
      <c r="P1255" t="str">
        <f>IFERROR(VLOOKUP(O1255,Sheet6!A:B,2,0),"")</f>
        <v/>
      </c>
      <c r="Q1255">
        <f>Sheet9!A493</f>
        <v>0</v>
      </c>
      <c r="R1255" t="str">
        <f t="shared" si="108"/>
        <v/>
      </c>
      <c r="S1255">
        <f>Sheet9!B493</f>
        <v>0</v>
      </c>
      <c r="T1255" t="s">
        <v>183</v>
      </c>
      <c r="U1255" t="s">
        <v>184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Sheet9!D494</f>
        <v>0</v>
      </c>
      <c r="O1256">
        <f>Sheet9!E494</f>
        <v>0</v>
      </c>
      <c r="P1256" t="str">
        <f>IFERROR(VLOOKUP(O1256,Sheet6!A:B,2,0),"")</f>
        <v/>
      </c>
      <c r="Q1256">
        <f>Sheet9!A494</f>
        <v>0</v>
      </c>
      <c r="R1256" t="str">
        <f t="shared" si="108"/>
        <v/>
      </c>
      <c r="S1256">
        <f>Sheet9!B494</f>
        <v>0</v>
      </c>
      <c r="T1256" t="s">
        <v>183</v>
      </c>
      <c r="U1256" t="s">
        <v>184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Sheet9!D495</f>
        <v>0</v>
      </c>
      <c r="O1257">
        <f>Sheet9!E495</f>
        <v>0</v>
      </c>
      <c r="P1257" t="str">
        <f>IFERROR(VLOOKUP(O1257,Sheet6!A:B,2,0),"")</f>
        <v/>
      </c>
      <c r="Q1257">
        <f>Sheet9!A495</f>
        <v>0</v>
      </c>
      <c r="R1257" t="str">
        <f t="shared" si="108"/>
        <v/>
      </c>
      <c r="S1257">
        <f>Sheet9!B495</f>
        <v>0</v>
      </c>
      <c r="T1257" t="s">
        <v>183</v>
      </c>
      <c r="U1257" t="s">
        <v>184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Sheet9!D496</f>
        <v>0</v>
      </c>
      <c r="O1258">
        <f>Sheet9!E496</f>
        <v>0</v>
      </c>
      <c r="P1258" t="str">
        <f>IFERROR(VLOOKUP(O1258,Sheet6!A:B,2,0),"")</f>
        <v/>
      </c>
      <c r="Q1258">
        <f>Sheet9!A496</f>
        <v>0</v>
      </c>
      <c r="R1258" t="str">
        <f t="shared" si="108"/>
        <v/>
      </c>
      <c r="S1258">
        <f>Sheet9!B496</f>
        <v>0</v>
      </c>
      <c r="T1258" t="s">
        <v>183</v>
      </c>
      <c r="U1258" t="s">
        <v>184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Sheet9!D497</f>
        <v>0</v>
      </c>
      <c r="O1259">
        <f>Sheet9!E497</f>
        <v>0</v>
      </c>
      <c r="P1259" t="str">
        <f>IFERROR(VLOOKUP(O1259,Sheet6!A:B,2,0),"")</f>
        <v/>
      </c>
      <c r="Q1259">
        <f>Sheet9!A497</f>
        <v>0</v>
      </c>
      <c r="R1259" t="str">
        <f t="shared" si="108"/>
        <v/>
      </c>
      <c r="S1259">
        <f>Sheet9!B497</f>
        <v>0</v>
      </c>
      <c r="T1259" t="s">
        <v>183</v>
      </c>
      <c r="U1259" t="s">
        <v>184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Sheet9!D498</f>
        <v>0</v>
      </c>
      <c r="O1260">
        <f>Sheet9!E498</f>
        <v>0</v>
      </c>
      <c r="P1260" t="str">
        <f>IFERROR(VLOOKUP(O1260,Sheet6!A:B,2,0),"")</f>
        <v/>
      </c>
      <c r="Q1260">
        <f>Sheet9!A498</f>
        <v>0</v>
      </c>
      <c r="R1260" t="str">
        <f t="shared" si="108"/>
        <v/>
      </c>
      <c r="S1260">
        <f>Sheet9!B498</f>
        <v>0</v>
      </c>
      <c r="T1260" t="s">
        <v>183</v>
      </c>
      <c r="U1260" t="s">
        <v>184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Sheet9!D499</f>
        <v>0</v>
      </c>
      <c r="O1261">
        <f>Sheet9!E499</f>
        <v>0</v>
      </c>
      <c r="P1261" t="str">
        <f>IFERROR(VLOOKUP(O1261,Sheet6!A:B,2,0),"")</f>
        <v/>
      </c>
      <c r="Q1261">
        <f>Sheet9!A499</f>
        <v>0</v>
      </c>
      <c r="R1261" t="str">
        <f t="shared" si="108"/>
        <v/>
      </c>
      <c r="S1261">
        <f>Sheet9!B499</f>
        <v>0</v>
      </c>
      <c r="T1261" t="s">
        <v>183</v>
      </c>
      <c r="U1261" t="s">
        <v>184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Sheet9!D500</f>
        <v>0</v>
      </c>
      <c r="O1262">
        <f>Sheet9!E500</f>
        <v>0</v>
      </c>
      <c r="P1262" t="str">
        <f>IFERROR(VLOOKUP(O1262,Sheet6!A:B,2,0),"")</f>
        <v/>
      </c>
      <c r="Q1262">
        <f>Sheet9!A500</f>
        <v>0</v>
      </c>
      <c r="R1262" t="str">
        <f t="shared" si="108"/>
        <v/>
      </c>
      <c r="S1262">
        <f>Sheet9!B500</f>
        <v>0</v>
      </c>
      <c r="T1262" t="s">
        <v>183</v>
      </c>
      <c r="U1262" t="s">
        <v>184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Sheet9!D501</f>
        <v>0</v>
      </c>
      <c r="O1263">
        <f>Sheet9!E501</f>
        <v>0</v>
      </c>
      <c r="P1263" t="str">
        <f>IFERROR(VLOOKUP(O1263,Sheet6!A:B,2,0),"")</f>
        <v/>
      </c>
      <c r="Q1263">
        <f>Sheet9!A501</f>
        <v>0</v>
      </c>
      <c r="R1263" t="str">
        <f t="shared" si="108"/>
        <v/>
      </c>
      <c r="S1263">
        <f>Sheet9!B501</f>
        <v>0</v>
      </c>
      <c r="T1263" t="s">
        <v>183</v>
      </c>
      <c r="U1263" t="s">
        <v>184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Sheet9!D502</f>
        <v>0</v>
      </c>
      <c r="O1264">
        <f>Sheet9!E502</f>
        <v>0</v>
      </c>
      <c r="P1264" t="str">
        <f>IFERROR(VLOOKUP(O1264,Sheet6!A:B,2,0),"")</f>
        <v/>
      </c>
      <c r="Q1264">
        <f>Sheet9!A502</f>
        <v>0</v>
      </c>
      <c r="R1264" t="str">
        <f t="shared" si="108"/>
        <v/>
      </c>
      <c r="S1264">
        <f>Sheet9!B502</f>
        <v>0</v>
      </c>
      <c r="T1264" t="s">
        <v>183</v>
      </c>
      <c r="U1264" t="s">
        <v>184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Sheet9!D503</f>
        <v>0</v>
      </c>
      <c r="O1265">
        <f>Sheet9!E503</f>
        <v>0</v>
      </c>
      <c r="P1265" t="str">
        <f>IFERROR(VLOOKUP(O1265,Sheet6!A:B,2,0),"")</f>
        <v/>
      </c>
      <c r="Q1265">
        <f>Sheet9!A503</f>
        <v>0</v>
      </c>
      <c r="R1265" t="str">
        <f t="shared" si="108"/>
        <v/>
      </c>
      <c r="S1265">
        <f>Sheet9!B503</f>
        <v>0</v>
      </c>
      <c r="T1265" t="s">
        <v>183</v>
      </c>
      <c r="U1265" t="s">
        <v>184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Sheet9!D504</f>
        <v>0</v>
      </c>
      <c r="O1266">
        <f>Sheet9!E504</f>
        <v>0</v>
      </c>
      <c r="P1266" t="str">
        <f>IFERROR(VLOOKUP(O1266,Sheet6!A:B,2,0),"")</f>
        <v/>
      </c>
      <c r="Q1266">
        <f>Sheet9!A504</f>
        <v>0</v>
      </c>
      <c r="R1266" t="str">
        <f t="shared" si="108"/>
        <v/>
      </c>
      <c r="S1266">
        <f>Sheet9!B504</f>
        <v>0</v>
      </c>
      <c r="T1266" t="s">
        <v>183</v>
      </c>
      <c r="U1266" t="s">
        <v>184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Sheet9!D505</f>
        <v>0</v>
      </c>
      <c r="O1267">
        <f>Sheet9!E505</f>
        <v>0</v>
      </c>
      <c r="P1267" t="str">
        <f>IFERROR(VLOOKUP(O1267,Sheet6!A:B,2,0),"")</f>
        <v/>
      </c>
      <c r="Q1267">
        <f>Sheet9!A505</f>
        <v>0</v>
      </c>
      <c r="R1267" t="str">
        <f t="shared" si="108"/>
        <v/>
      </c>
      <c r="S1267">
        <f>Sheet9!B505</f>
        <v>0</v>
      </c>
      <c r="T1267" t="s">
        <v>183</v>
      </c>
      <c r="U1267" t="s">
        <v>184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Sheet9!D506</f>
        <v>0</v>
      </c>
      <c r="O1268">
        <f>Sheet9!E506</f>
        <v>0</v>
      </c>
      <c r="P1268" t="str">
        <f>IFERROR(VLOOKUP(O1268,Sheet6!A:B,2,0),"")</f>
        <v/>
      </c>
      <c r="Q1268">
        <f>Sheet9!A506</f>
        <v>0</v>
      </c>
      <c r="R1268" t="str">
        <f t="shared" si="108"/>
        <v/>
      </c>
      <c r="S1268">
        <f>Sheet9!B506</f>
        <v>0</v>
      </c>
      <c r="T1268" t="s">
        <v>183</v>
      </c>
      <c r="U1268" t="s">
        <v>184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Sheet9!D507</f>
        <v>0</v>
      </c>
      <c r="O1269">
        <f>Sheet9!E507</f>
        <v>0</v>
      </c>
      <c r="P1269" t="str">
        <f>IFERROR(VLOOKUP(O1269,Sheet6!A:B,2,0),"")</f>
        <v/>
      </c>
      <c r="Q1269">
        <f>Sheet9!A507</f>
        <v>0</v>
      </c>
      <c r="R1269" t="str">
        <f t="shared" si="108"/>
        <v/>
      </c>
      <c r="S1269">
        <f>Sheet9!B507</f>
        <v>0</v>
      </c>
      <c r="T1269" t="s">
        <v>183</v>
      </c>
      <c r="U1269" t="s">
        <v>184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Sheet9!D508</f>
        <v>0</v>
      </c>
      <c r="O1270">
        <f>Sheet9!E508</f>
        <v>0</v>
      </c>
      <c r="P1270" t="str">
        <f>IFERROR(VLOOKUP(O1270,Sheet6!A:B,2,0),"")</f>
        <v/>
      </c>
      <c r="Q1270">
        <f>Sheet9!A508</f>
        <v>0</v>
      </c>
      <c r="R1270" t="str">
        <f t="shared" si="108"/>
        <v/>
      </c>
      <c r="S1270">
        <f>Sheet9!B508</f>
        <v>0</v>
      </c>
      <c r="T1270" t="s">
        <v>183</v>
      </c>
      <c r="U1270" t="s">
        <v>184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Sheet9!D509</f>
        <v>0</v>
      </c>
      <c r="O1271">
        <f>Sheet9!E509</f>
        <v>0</v>
      </c>
      <c r="P1271" t="str">
        <f>IFERROR(VLOOKUP(O1271,Sheet6!A:B,2,0),"")</f>
        <v/>
      </c>
      <c r="Q1271">
        <f>Sheet9!A509</f>
        <v>0</v>
      </c>
      <c r="R1271" t="str">
        <f t="shared" si="108"/>
        <v/>
      </c>
      <c r="S1271">
        <f>Sheet9!B509</f>
        <v>0</v>
      </c>
      <c r="T1271" t="s">
        <v>183</v>
      </c>
      <c r="U1271" t="s">
        <v>184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Sheet9!D510</f>
        <v>0</v>
      </c>
      <c r="O1272">
        <f>Sheet9!E510</f>
        <v>0</v>
      </c>
      <c r="P1272" t="str">
        <f>IFERROR(VLOOKUP(O1272,Sheet6!A:B,2,0),"")</f>
        <v/>
      </c>
      <c r="Q1272">
        <f>Sheet9!A510</f>
        <v>0</v>
      </c>
      <c r="R1272" t="str">
        <f t="shared" si="108"/>
        <v/>
      </c>
      <c r="S1272">
        <f>Sheet9!B510</f>
        <v>0</v>
      </c>
      <c r="T1272" t="s">
        <v>183</v>
      </c>
      <c r="U1272" t="s">
        <v>184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Sheet9!D511</f>
        <v>0</v>
      </c>
      <c r="O1273">
        <f>Sheet9!E511</f>
        <v>0</v>
      </c>
      <c r="P1273" t="str">
        <f>IFERROR(VLOOKUP(O1273,Sheet6!A:B,2,0),"")</f>
        <v/>
      </c>
      <c r="Q1273">
        <f>Sheet9!A511</f>
        <v>0</v>
      </c>
      <c r="R1273" t="str">
        <f t="shared" si="108"/>
        <v/>
      </c>
      <c r="S1273">
        <f>Sheet9!B511</f>
        <v>0</v>
      </c>
      <c r="T1273" t="s">
        <v>183</v>
      </c>
      <c r="U1273" t="s">
        <v>184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Sheet9!D512</f>
        <v>0</v>
      </c>
      <c r="O1274">
        <f>Sheet9!E512</f>
        <v>0</v>
      </c>
      <c r="P1274" t="str">
        <f>IFERROR(VLOOKUP(O1274,Sheet6!A:B,2,0),"")</f>
        <v/>
      </c>
      <c r="Q1274">
        <f>Sheet9!A512</f>
        <v>0</v>
      </c>
      <c r="R1274" t="str">
        <f t="shared" si="108"/>
        <v/>
      </c>
      <c r="S1274">
        <f>Sheet9!B512</f>
        <v>0</v>
      </c>
      <c r="T1274" t="s">
        <v>183</v>
      </c>
      <c r="U1274" t="s">
        <v>184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Sheet9!D513</f>
        <v>0</v>
      </c>
      <c r="O1275">
        <f>Sheet9!E513</f>
        <v>0</v>
      </c>
      <c r="P1275" t="str">
        <f>IFERROR(VLOOKUP(O1275,Sheet6!A:B,2,0),"")</f>
        <v/>
      </c>
      <c r="Q1275">
        <f>Sheet9!A513</f>
        <v>0</v>
      </c>
      <c r="R1275" t="str">
        <f t="shared" ref="R1275:R1338" si="113">IFERROR(VLOOKUP(Q1275,AG:AH,2,0),"")</f>
        <v/>
      </c>
      <c r="S1275">
        <f>Sheet9!B513</f>
        <v>0</v>
      </c>
      <c r="T1275" t="s">
        <v>183</v>
      </c>
      <c r="U1275" t="s">
        <v>184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Sheet9!D514</f>
        <v>0</v>
      </c>
      <c r="O1276">
        <f>Sheet9!E514</f>
        <v>0</v>
      </c>
      <c r="P1276" t="str">
        <f>IFERROR(VLOOKUP(O1276,Sheet6!A:B,2,0),"")</f>
        <v/>
      </c>
      <c r="Q1276">
        <f>Sheet9!A514</f>
        <v>0</v>
      </c>
      <c r="R1276" t="str">
        <f t="shared" si="113"/>
        <v/>
      </c>
      <c r="S1276">
        <f>Sheet9!B514</f>
        <v>0</v>
      </c>
      <c r="T1276" t="s">
        <v>183</v>
      </c>
      <c r="U1276" t="s">
        <v>184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Sheet9!D515</f>
        <v>0</v>
      </c>
      <c r="O1277">
        <f>Sheet9!E515</f>
        <v>0</v>
      </c>
      <c r="P1277" t="str">
        <f>IFERROR(VLOOKUP(O1277,Sheet6!A:B,2,0),"")</f>
        <v/>
      </c>
      <c r="Q1277">
        <f>Sheet9!A515</f>
        <v>0</v>
      </c>
      <c r="R1277" t="str">
        <f t="shared" si="113"/>
        <v/>
      </c>
      <c r="S1277">
        <f>Sheet9!B515</f>
        <v>0</v>
      </c>
      <c r="T1277" t="s">
        <v>183</v>
      </c>
      <c r="U1277" t="s">
        <v>184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Sheet9!D516</f>
        <v>0</v>
      </c>
      <c r="O1278">
        <f>Sheet9!E516</f>
        <v>0</v>
      </c>
      <c r="P1278" t="str">
        <f>IFERROR(VLOOKUP(O1278,Sheet6!A:B,2,0),"")</f>
        <v/>
      </c>
      <c r="Q1278">
        <f>Sheet9!A516</f>
        <v>0</v>
      </c>
      <c r="R1278" t="str">
        <f t="shared" si="113"/>
        <v/>
      </c>
      <c r="S1278">
        <f>Sheet9!B516</f>
        <v>0</v>
      </c>
      <c r="T1278" t="s">
        <v>183</v>
      </c>
      <c r="U1278" t="s">
        <v>184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Sheet9!D517</f>
        <v>0</v>
      </c>
      <c r="O1279">
        <f>Sheet9!E517</f>
        <v>0</v>
      </c>
      <c r="P1279" t="str">
        <f>IFERROR(VLOOKUP(O1279,Sheet6!A:B,2,0),"")</f>
        <v/>
      </c>
      <c r="Q1279">
        <f>Sheet9!A517</f>
        <v>0</v>
      </c>
      <c r="R1279" t="str">
        <f t="shared" si="113"/>
        <v/>
      </c>
      <c r="S1279">
        <f>Sheet9!B517</f>
        <v>0</v>
      </c>
      <c r="T1279" t="s">
        <v>183</v>
      </c>
      <c r="U1279" t="s">
        <v>184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Sheet9!D518</f>
        <v>0</v>
      </c>
      <c r="O1280">
        <f>Sheet9!E518</f>
        <v>0</v>
      </c>
      <c r="P1280" t="str">
        <f>IFERROR(VLOOKUP(O1280,Sheet6!A:B,2,0),"")</f>
        <v/>
      </c>
      <c r="Q1280">
        <f>Sheet9!A518</f>
        <v>0</v>
      </c>
      <c r="R1280" t="str">
        <f t="shared" si="113"/>
        <v/>
      </c>
      <c r="S1280">
        <f>Sheet9!B518</f>
        <v>0</v>
      </c>
      <c r="T1280" t="s">
        <v>183</v>
      </c>
      <c r="U1280" t="s">
        <v>184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Sheet9!D519</f>
        <v>0</v>
      </c>
      <c r="O1281">
        <f>Sheet9!E519</f>
        <v>0</v>
      </c>
      <c r="P1281" t="str">
        <f>IFERROR(VLOOKUP(O1281,Sheet6!A:B,2,0),"")</f>
        <v/>
      </c>
      <c r="Q1281">
        <f>Sheet9!A519</f>
        <v>0</v>
      </c>
      <c r="R1281" t="str">
        <f t="shared" si="113"/>
        <v/>
      </c>
      <c r="S1281">
        <f>Sheet9!B519</f>
        <v>0</v>
      </c>
      <c r="T1281" t="s">
        <v>183</v>
      </c>
      <c r="U1281" t="s">
        <v>184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Sheet9!D520</f>
        <v>0</v>
      </c>
      <c r="O1282">
        <f>Sheet9!E520</f>
        <v>0</v>
      </c>
      <c r="P1282" t="str">
        <f>IFERROR(VLOOKUP(O1282,Sheet6!A:B,2,0),"")</f>
        <v/>
      </c>
      <c r="Q1282">
        <f>Sheet9!A520</f>
        <v>0</v>
      </c>
      <c r="R1282" t="str">
        <f t="shared" si="113"/>
        <v/>
      </c>
      <c r="S1282">
        <f>Sheet9!B520</f>
        <v>0</v>
      </c>
      <c r="T1282" t="s">
        <v>183</v>
      </c>
      <c r="U1282" t="s">
        <v>184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Sheet9!D521</f>
        <v>0</v>
      </c>
      <c r="O1283">
        <f>Sheet9!E521</f>
        <v>0</v>
      </c>
      <c r="P1283" t="str">
        <f>IFERROR(VLOOKUP(O1283,Sheet6!A:B,2,0),"")</f>
        <v/>
      </c>
      <c r="Q1283">
        <f>Sheet9!A521</f>
        <v>0</v>
      </c>
      <c r="R1283" t="str">
        <f t="shared" si="113"/>
        <v/>
      </c>
      <c r="S1283">
        <f>Sheet9!B521</f>
        <v>0</v>
      </c>
      <c r="T1283" t="s">
        <v>183</v>
      </c>
      <c r="U1283" t="s">
        <v>184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Sheet9!D522</f>
        <v>0</v>
      </c>
      <c r="O1284">
        <f>Sheet9!E522</f>
        <v>0</v>
      </c>
      <c r="P1284" t="str">
        <f>IFERROR(VLOOKUP(O1284,Sheet6!A:B,2,0),"")</f>
        <v/>
      </c>
      <c r="Q1284">
        <f>Sheet9!A522</f>
        <v>0</v>
      </c>
      <c r="R1284" t="str">
        <f t="shared" si="113"/>
        <v/>
      </c>
      <c r="S1284">
        <f>Sheet9!B522</f>
        <v>0</v>
      </c>
      <c r="T1284" t="s">
        <v>183</v>
      </c>
      <c r="U1284" t="s">
        <v>184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Sheet9!D523</f>
        <v>0</v>
      </c>
      <c r="O1285">
        <f>Sheet9!E523</f>
        <v>0</v>
      </c>
      <c r="P1285" t="str">
        <f>IFERROR(VLOOKUP(O1285,Sheet6!A:B,2,0),"")</f>
        <v/>
      </c>
      <c r="Q1285">
        <f>Sheet9!A523</f>
        <v>0</v>
      </c>
      <c r="R1285" t="str">
        <f t="shared" si="113"/>
        <v/>
      </c>
      <c r="S1285">
        <f>Sheet9!B523</f>
        <v>0</v>
      </c>
      <c r="T1285" t="s">
        <v>183</v>
      </c>
      <c r="U1285" t="s">
        <v>184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Sheet9!D524</f>
        <v>0</v>
      </c>
      <c r="O1286">
        <f>Sheet9!E524</f>
        <v>0</v>
      </c>
      <c r="P1286" t="str">
        <f>IFERROR(VLOOKUP(O1286,Sheet6!A:B,2,0),"")</f>
        <v/>
      </c>
      <c r="Q1286">
        <f>Sheet9!A524</f>
        <v>0</v>
      </c>
      <c r="R1286" t="str">
        <f t="shared" si="113"/>
        <v/>
      </c>
      <c r="S1286">
        <f>Sheet9!B524</f>
        <v>0</v>
      </c>
      <c r="T1286" t="s">
        <v>183</v>
      </c>
      <c r="U1286" t="s">
        <v>184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Sheet9!D525</f>
        <v>0</v>
      </c>
      <c r="O1287">
        <f>Sheet9!E525</f>
        <v>0</v>
      </c>
      <c r="P1287" t="str">
        <f>IFERROR(VLOOKUP(O1287,Sheet6!A:B,2,0),"")</f>
        <v/>
      </c>
      <c r="Q1287">
        <f>Sheet9!A525</f>
        <v>0</v>
      </c>
      <c r="R1287" t="str">
        <f t="shared" si="113"/>
        <v/>
      </c>
      <c r="S1287">
        <f>Sheet9!B525</f>
        <v>0</v>
      </c>
      <c r="T1287" t="s">
        <v>183</v>
      </c>
      <c r="U1287" t="s">
        <v>184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Sheet9!D526</f>
        <v>0</v>
      </c>
      <c r="O1288">
        <f>Sheet9!E526</f>
        <v>0</v>
      </c>
      <c r="P1288" t="str">
        <f>IFERROR(VLOOKUP(O1288,Sheet6!A:B,2,0),"")</f>
        <v/>
      </c>
      <c r="Q1288">
        <f>Sheet9!A526</f>
        <v>0</v>
      </c>
      <c r="R1288" t="str">
        <f t="shared" si="113"/>
        <v/>
      </c>
      <c r="S1288">
        <f>Sheet9!B526</f>
        <v>0</v>
      </c>
      <c r="T1288" t="s">
        <v>183</v>
      </c>
      <c r="U1288" t="s">
        <v>184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Sheet9!D527</f>
        <v>0</v>
      </c>
      <c r="O1289">
        <f>Sheet9!E527</f>
        <v>0</v>
      </c>
      <c r="P1289" t="str">
        <f>IFERROR(VLOOKUP(O1289,Sheet6!A:B,2,0),"")</f>
        <v/>
      </c>
      <c r="Q1289">
        <f>Sheet9!A527</f>
        <v>0</v>
      </c>
      <c r="R1289" t="str">
        <f t="shared" si="113"/>
        <v/>
      </c>
      <c r="S1289">
        <f>Sheet9!B527</f>
        <v>0</v>
      </c>
      <c r="T1289" t="s">
        <v>183</v>
      </c>
      <c r="U1289" t="s">
        <v>184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Sheet9!D528</f>
        <v>0</v>
      </c>
      <c r="O1290">
        <f>Sheet9!E528</f>
        <v>0</v>
      </c>
      <c r="P1290" t="str">
        <f>IFERROR(VLOOKUP(O1290,Sheet6!A:B,2,0),"")</f>
        <v/>
      </c>
      <c r="Q1290">
        <f>Sheet9!A528</f>
        <v>0</v>
      </c>
      <c r="R1290" t="str">
        <f t="shared" si="113"/>
        <v/>
      </c>
      <c r="S1290">
        <f>Sheet9!B528</f>
        <v>0</v>
      </c>
      <c r="T1290" t="s">
        <v>183</v>
      </c>
      <c r="U1290" t="s">
        <v>184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Sheet9!D529</f>
        <v>0</v>
      </c>
      <c r="O1291">
        <f>Sheet9!E529</f>
        <v>0</v>
      </c>
      <c r="P1291" t="str">
        <f>IFERROR(VLOOKUP(O1291,Sheet6!A:B,2,0),"")</f>
        <v/>
      </c>
      <c r="Q1291">
        <f>Sheet9!A529</f>
        <v>0</v>
      </c>
      <c r="R1291" t="str">
        <f t="shared" si="113"/>
        <v/>
      </c>
      <c r="S1291">
        <f>Sheet9!B529</f>
        <v>0</v>
      </c>
      <c r="T1291" t="s">
        <v>183</v>
      </c>
      <c r="U1291" t="s">
        <v>184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Sheet9!D530</f>
        <v>0</v>
      </c>
      <c r="O1292">
        <f>Sheet9!E530</f>
        <v>0</v>
      </c>
      <c r="P1292" t="str">
        <f>IFERROR(VLOOKUP(O1292,Sheet6!A:B,2,0),"")</f>
        <v/>
      </c>
      <c r="Q1292">
        <f>Sheet9!A530</f>
        <v>0</v>
      </c>
      <c r="R1292" t="str">
        <f t="shared" si="113"/>
        <v/>
      </c>
      <c r="S1292">
        <f>Sheet9!B530</f>
        <v>0</v>
      </c>
      <c r="T1292" t="s">
        <v>183</v>
      </c>
      <c r="U1292" t="s">
        <v>184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Sheet9!D531</f>
        <v>0</v>
      </c>
      <c r="O1293">
        <f>Sheet9!E531</f>
        <v>0</v>
      </c>
      <c r="P1293" t="str">
        <f>IFERROR(VLOOKUP(O1293,Sheet6!A:B,2,0),"")</f>
        <v/>
      </c>
      <c r="Q1293">
        <f>Sheet9!A531</f>
        <v>0</v>
      </c>
      <c r="R1293" t="str">
        <f t="shared" si="113"/>
        <v/>
      </c>
      <c r="S1293">
        <f>Sheet9!B531</f>
        <v>0</v>
      </c>
      <c r="T1293" t="s">
        <v>183</v>
      </c>
      <c r="U1293" t="s">
        <v>184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Sheet9!D532</f>
        <v>0</v>
      </c>
      <c r="O1294">
        <f>Sheet9!E532</f>
        <v>0</v>
      </c>
      <c r="P1294" t="str">
        <f>IFERROR(VLOOKUP(O1294,Sheet6!A:B,2,0),"")</f>
        <v/>
      </c>
      <c r="Q1294">
        <f>Sheet9!A532</f>
        <v>0</v>
      </c>
      <c r="R1294" t="str">
        <f t="shared" si="113"/>
        <v/>
      </c>
      <c r="S1294">
        <f>Sheet9!B532</f>
        <v>0</v>
      </c>
      <c r="T1294" t="s">
        <v>183</v>
      </c>
      <c r="U1294" t="s">
        <v>184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Sheet9!D533</f>
        <v>0</v>
      </c>
      <c r="O1295">
        <f>Sheet9!E533</f>
        <v>0</v>
      </c>
      <c r="P1295" t="str">
        <f>IFERROR(VLOOKUP(O1295,Sheet6!A:B,2,0),"")</f>
        <v/>
      </c>
      <c r="Q1295">
        <f>Sheet9!A533</f>
        <v>0</v>
      </c>
      <c r="R1295" t="str">
        <f t="shared" si="113"/>
        <v/>
      </c>
      <c r="S1295">
        <f>Sheet9!B533</f>
        <v>0</v>
      </c>
      <c r="T1295" t="s">
        <v>183</v>
      </c>
      <c r="U1295" t="s">
        <v>184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Sheet9!D534</f>
        <v>0</v>
      </c>
      <c r="O1296">
        <f>Sheet9!E534</f>
        <v>0</v>
      </c>
      <c r="P1296" t="str">
        <f>IFERROR(VLOOKUP(O1296,Sheet6!A:B,2,0),"")</f>
        <v/>
      </c>
      <c r="Q1296">
        <f>Sheet9!A534</f>
        <v>0</v>
      </c>
      <c r="R1296" t="str">
        <f t="shared" si="113"/>
        <v/>
      </c>
      <c r="S1296">
        <f>Sheet9!B534</f>
        <v>0</v>
      </c>
      <c r="T1296" t="s">
        <v>183</v>
      </c>
      <c r="U1296" t="s">
        <v>184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Sheet9!D535</f>
        <v>0</v>
      </c>
      <c r="O1297">
        <f>Sheet9!E535</f>
        <v>0</v>
      </c>
      <c r="P1297" t="str">
        <f>IFERROR(VLOOKUP(O1297,Sheet6!A:B,2,0),"")</f>
        <v/>
      </c>
      <c r="Q1297">
        <f>Sheet9!A535</f>
        <v>0</v>
      </c>
      <c r="R1297" t="str">
        <f t="shared" si="113"/>
        <v/>
      </c>
      <c r="S1297">
        <f>Sheet9!B535</f>
        <v>0</v>
      </c>
      <c r="T1297" t="s">
        <v>183</v>
      </c>
      <c r="U1297" t="s">
        <v>184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Sheet9!D536</f>
        <v>0</v>
      </c>
      <c r="O1298">
        <f>Sheet9!E536</f>
        <v>0</v>
      </c>
      <c r="P1298" t="str">
        <f>IFERROR(VLOOKUP(O1298,Sheet6!A:B,2,0),"")</f>
        <v/>
      </c>
      <c r="Q1298">
        <f>Sheet9!A536</f>
        <v>0</v>
      </c>
      <c r="R1298" t="str">
        <f t="shared" si="113"/>
        <v/>
      </c>
      <c r="S1298">
        <f>Sheet9!B536</f>
        <v>0</v>
      </c>
      <c r="T1298" t="s">
        <v>183</v>
      </c>
      <c r="U1298" t="s">
        <v>184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Sheet9!D537</f>
        <v>0</v>
      </c>
      <c r="O1299">
        <f>Sheet9!E537</f>
        <v>0</v>
      </c>
      <c r="P1299" t="str">
        <f>IFERROR(VLOOKUP(O1299,Sheet6!A:B,2,0),"")</f>
        <v/>
      </c>
      <c r="Q1299">
        <f>Sheet9!A537</f>
        <v>0</v>
      </c>
      <c r="R1299" t="str">
        <f t="shared" si="113"/>
        <v/>
      </c>
      <c r="S1299">
        <f>Sheet9!B537</f>
        <v>0</v>
      </c>
      <c r="T1299" t="s">
        <v>183</v>
      </c>
      <c r="U1299" t="s">
        <v>184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Sheet9!D538</f>
        <v>0</v>
      </c>
      <c r="O1300">
        <f>Sheet9!E538</f>
        <v>0</v>
      </c>
      <c r="P1300" t="str">
        <f>IFERROR(VLOOKUP(O1300,Sheet6!A:B,2,0),"")</f>
        <v/>
      </c>
      <c r="Q1300">
        <f>Sheet9!A538</f>
        <v>0</v>
      </c>
      <c r="R1300" t="str">
        <f t="shared" si="113"/>
        <v/>
      </c>
      <c r="S1300">
        <f>Sheet9!B538</f>
        <v>0</v>
      </c>
      <c r="T1300" t="s">
        <v>183</v>
      </c>
      <c r="U1300" t="s">
        <v>184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Sheet9!D539</f>
        <v>0</v>
      </c>
      <c r="O1301">
        <f>Sheet9!E539</f>
        <v>0</v>
      </c>
      <c r="P1301" t="str">
        <f>IFERROR(VLOOKUP(O1301,Sheet6!A:B,2,0),"")</f>
        <v/>
      </c>
      <c r="Q1301">
        <f>Sheet9!A539</f>
        <v>0</v>
      </c>
      <c r="R1301" t="str">
        <f t="shared" si="113"/>
        <v/>
      </c>
      <c r="S1301">
        <f>Sheet9!B539</f>
        <v>0</v>
      </c>
      <c r="T1301" t="s">
        <v>183</v>
      </c>
      <c r="U1301" t="s">
        <v>184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Sheet9!D540</f>
        <v>0</v>
      </c>
      <c r="O1302">
        <f>Sheet9!E540</f>
        <v>0</v>
      </c>
      <c r="P1302" t="str">
        <f>IFERROR(VLOOKUP(O1302,Sheet6!A:B,2,0),"")</f>
        <v/>
      </c>
      <c r="Q1302">
        <f>Sheet9!A540</f>
        <v>0</v>
      </c>
      <c r="R1302" t="str">
        <f t="shared" si="113"/>
        <v/>
      </c>
      <c r="S1302">
        <f>Sheet9!B540</f>
        <v>0</v>
      </c>
      <c r="T1302" t="s">
        <v>183</v>
      </c>
      <c r="U1302" t="s">
        <v>184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Sheet9!D541</f>
        <v>0</v>
      </c>
      <c r="O1303">
        <f>Sheet9!E541</f>
        <v>0</v>
      </c>
      <c r="P1303" t="str">
        <f>IFERROR(VLOOKUP(O1303,Sheet6!A:B,2,0),"")</f>
        <v/>
      </c>
      <c r="Q1303">
        <f>Sheet9!A541</f>
        <v>0</v>
      </c>
      <c r="R1303" t="str">
        <f t="shared" si="113"/>
        <v/>
      </c>
      <c r="S1303">
        <f>Sheet9!B541</f>
        <v>0</v>
      </c>
      <c r="T1303" t="s">
        <v>183</v>
      </c>
      <c r="U1303" t="s">
        <v>184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Sheet9!D542</f>
        <v>0</v>
      </c>
      <c r="O1304">
        <f>Sheet9!E542</f>
        <v>0</v>
      </c>
      <c r="P1304" t="str">
        <f>IFERROR(VLOOKUP(O1304,Sheet6!A:B,2,0),"")</f>
        <v/>
      </c>
      <c r="Q1304">
        <f>Sheet9!A542</f>
        <v>0</v>
      </c>
      <c r="R1304" t="str">
        <f t="shared" si="113"/>
        <v/>
      </c>
      <c r="S1304">
        <f>Sheet9!B542</f>
        <v>0</v>
      </c>
      <c r="T1304" t="s">
        <v>183</v>
      </c>
      <c r="U1304" t="s">
        <v>184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Sheet9!D543</f>
        <v>0</v>
      </c>
      <c r="O1305">
        <f>Sheet9!E543</f>
        <v>0</v>
      </c>
      <c r="P1305" t="str">
        <f>IFERROR(VLOOKUP(O1305,Sheet6!A:B,2,0),"")</f>
        <v/>
      </c>
      <c r="Q1305">
        <f>Sheet9!A543</f>
        <v>0</v>
      </c>
      <c r="R1305" t="str">
        <f t="shared" si="113"/>
        <v/>
      </c>
      <c r="S1305">
        <f>Sheet9!B543</f>
        <v>0</v>
      </c>
      <c r="T1305" t="s">
        <v>183</v>
      </c>
      <c r="U1305" t="s">
        <v>184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Sheet9!D544</f>
        <v>0</v>
      </c>
      <c r="O1306">
        <f>Sheet9!E544</f>
        <v>0</v>
      </c>
      <c r="P1306" t="str">
        <f>IFERROR(VLOOKUP(O1306,Sheet6!A:B,2,0),"")</f>
        <v/>
      </c>
      <c r="Q1306">
        <f>Sheet9!A544</f>
        <v>0</v>
      </c>
      <c r="R1306" t="str">
        <f t="shared" si="113"/>
        <v/>
      </c>
      <c r="S1306">
        <f>Sheet9!B544</f>
        <v>0</v>
      </c>
      <c r="T1306" t="s">
        <v>183</v>
      </c>
      <c r="U1306" t="s">
        <v>184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Sheet9!D545</f>
        <v>0</v>
      </c>
      <c r="O1307">
        <f>Sheet9!E545</f>
        <v>0</v>
      </c>
      <c r="P1307" t="str">
        <f>IFERROR(VLOOKUP(O1307,Sheet6!A:B,2,0),"")</f>
        <v/>
      </c>
      <c r="Q1307">
        <f>Sheet9!A545</f>
        <v>0</v>
      </c>
      <c r="R1307" t="str">
        <f t="shared" si="113"/>
        <v/>
      </c>
      <c r="S1307">
        <f>Sheet9!B545</f>
        <v>0</v>
      </c>
      <c r="T1307" t="s">
        <v>183</v>
      </c>
      <c r="U1307" t="s">
        <v>184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Sheet9!D546</f>
        <v>0</v>
      </c>
      <c r="O1308">
        <f>Sheet9!E546</f>
        <v>0</v>
      </c>
      <c r="P1308" t="str">
        <f>IFERROR(VLOOKUP(O1308,Sheet6!A:B,2,0),"")</f>
        <v/>
      </c>
      <c r="Q1308">
        <f>Sheet9!A546</f>
        <v>0</v>
      </c>
      <c r="R1308" t="str">
        <f t="shared" si="113"/>
        <v/>
      </c>
      <c r="S1308">
        <f>Sheet9!B546</f>
        <v>0</v>
      </c>
      <c r="T1308" t="s">
        <v>183</v>
      </c>
      <c r="U1308" t="s">
        <v>184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Sheet9!D547</f>
        <v>0</v>
      </c>
      <c r="O1309">
        <f>Sheet9!E547</f>
        <v>0</v>
      </c>
      <c r="P1309" t="str">
        <f>IFERROR(VLOOKUP(O1309,Sheet6!A:B,2,0),"")</f>
        <v/>
      </c>
      <c r="Q1309">
        <f>Sheet9!A547</f>
        <v>0</v>
      </c>
      <c r="R1309" t="str">
        <f t="shared" si="113"/>
        <v/>
      </c>
      <c r="S1309">
        <f>Sheet9!B547</f>
        <v>0</v>
      </c>
      <c r="T1309" t="s">
        <v>183</v>
      </c>
      <c r="U1309" t="s">
        <v>184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Sheet9!D548</f>
        <v>0</v>
      </c>
      <c r="O1310">
        <f>Sheet9!E548</f>
        <v>0</v>
      </c>
      <c r="P1310" t="str">
        <f>IFERROR(VLOOKUP(O1310,Sheet6!A:B,2,0),"")</f>
        <v/>
      </c>
      <c r="Q1310">
        <f>Sheet9!A548</f>
        <v>0</v>
      </c>
      <c r="R1310" t="str">
        <f t="shared" si="113"/>
        <v/>
      </c>
      <c r="S1310">
        <f>Sheet9!B548</f>
        <v>0</v>
      </c>
      <c r="T1310" t="s">
        <v>183</v>
      </c>
      <c r="U1310" t="s">
        <v>184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Sheet9!D549</f>
        <v>0</v>
      </c>
      <c r="O1311">
        <f>Sheet9!E549</f>
        <v>0</v>
      </c>
      <c r="P1311" t="str">
        <f>IFERROR(VLOOKUP(O1311,Sheet6!A:B,2,0),"")</f>
        <v/>
      </c>
      <c r="Q1311">
        <f>Sheet9!A549</f>
        <v>0</v>
      </c>
      <c r="R1311" t="str">
        <f t="shared" si="113"/>
        <v/>
      </c>
      <c r="S1311">
        <f>Sheet9!B549</f>
        <v>0</v>
      </c>
      <c r="T1311" t="s">
        <v>183</v>
      </c>
      <c r="U1311" t="s">
        <v>184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Sheet9!D550</f>
        <v>0</v>
      </c>
      <c r="O1312">
        <f>Sheet9!E550</f>
        <v>0</v>
      </c>
      <c r="P1312" t="str">
        <f>IFERROR(VLOOKUP(O1312,Sheet6!A:B,2,0),"")</f>
        <v/>
      </c>
      <c r="Q1312">
        <f>Sheet9!A550</f>
        <v>0</v>
      </c>
      <c r="R1312" t="str">
        <f t="shared" si="113"/>
        <v/>
      </c>
      <c r="S1312">
        <f>Sheet9!B550</f>
        <v>0</v>
      </c>
      <c r="T1312" t="s">
        <v>183</v>
      </c>
      <c r="U1312" t="s">
        <v>184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Sheet9!D551</f>
        <v>0</v>
      </c>
      <c r="O1313">
        <f>Sheet9!E551</f>
        <v>0</v>
      </c>
      <c r="P1313" t="str">
        <f>IFERROR(VLOOKUP(O1313,Sheet6!A:B,2,0),"")</f>
        <v/>
      </c>
      <c r="Q1313">
        <f>Sheet9!A551</f>
        <v>0</v>
      </c>
      <c r="R1313" t="str">
        <f t="shared" si="113"/>
        <v/>
      </c>
      <c r="S1313">
        <f>Sheet9!B551</f>
        <v>0</v>
      </c>
      <c r="T1313" t="s">
        <v>183</v>
      </c>
      <c r="U1313" t="s">
        <v>184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Sheet9!D552</f>
        <v>0</v>
      </c>
      <c r="O1314">
        <f>Sheet9!E552</f>
        <v>0</v>
      </c>
      <c r="P1314" t="str">
        <f>IFERROR(VLOOKUP(O1314,Sheet6!A:B,2,0),"")</f>
        <v/>
      </c>
      <c r="Q1314">
        <f>Sheet9!A552</f>
        <v>0</v>
      </c>
      <c r="R1314" t="str">
        <f t="shared" si="113"/>
        <v/>
      </c>
      <c r="S1314">
        <f>Sheet9!B552</f>
        <v>0</v>
      </c>
      <c r="T1314" t="s">
        <v>183</v>
      </c>
      <c r="U1314" t="s">
        <v>184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Sheet9!D553</f>
        <v>0</v>
      </c>
      <c r="O1315">
        <f>Sheet9!E553</f>
        <v>0</v>
      </c>
      <c r="P1315" t="str">
        <f>IFERROR(VLOOKUP(O1315,Sheet6!A:B,2,0),"")</f>
        <v/>
      </c>
      <c r="Q1315">
        <f>Sheet9!A553</f>
        <v>0</v>
      </c>
      <c r="R1315" t="str">
        <f t="shared" si="113"/>
        <v/>
      </c>
      <c r="S1315">
        <f>Sheet9!B553</f>
        <v>0</v>
      </c>
      <c r="T1315" t="s">
        <v>183</v>
      </c>
      <c r="U1315" t="s">
        <v>184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Sheet9!D554</f>
        <v>0</v>
      </c>
      <c r="O1316">
        <f>Sheet9!E554</f>
        <v>0</v>
      </c>
      <c r="P1316" t="str">
        <f>IFERROR(VLOOKUP(O1316,Sheet6!A:B,2,0),"")</f>
        <v/>
      </c>
      <c r="Q1316">
        <f>Sheet9!A554</f>
        <v>0</v>
      </c>
      <c r="R1316" t="str">
        <f t="shared" si="113"/>
        <v/>
      </c>
      <c r="S1316">
        <f>Sheet9!B554</f>
        <v>0</v>
      </c>
      <c r="T1316" t="s">
        <v>183</v>
      </c>
      <c r="U1316" t="s">
        <v>184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Sheet9!D555</f>
        <v>0</v>
      </c>
      <c r="O1317">
        <f>Sheet9!E555</f>
        <v>0</v>
      </c>
      <c r="P1317" t="str">
        <f>IFERROR(VLOOKUP(O1317,Sheet6!A:B,2,0),"")</f>
        <v/>
      </c>
      <c r="Q1317">
        <f>Sheet9!A555</f>
        <v>0</v>
      </c>
      <c r="R1317" t="str">
        <f t="shared" si="113"/>
        <v/>
      </c>
      <c r="S1317">
        <f>Sheet9!B555</f>
        <v>0</v>
      </c>
      <c r="T1317" t="s">
        <v>183</v>
      </c>
      <c r="U1317" t="s">
        <v>184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Sheet9!D556</f>
        <v>0</v>
      </c>
      <c r="O1318">
        <f>Sheet9!E556</f>
        <v>0</v>
      </c>
      <c r="P1318" t="str">
        <f>IFERROR(VLOOKUP(O1318,Sheet6!A:B,2,0),"")</f>
        <v/>
      </c>
      <c r="Q1318">
        <f>Sheet9!A556</f>
        <v>0</v>
      </c>
      <c r="R1318" t="str">
        <f t="shared" si="113"/>
        <v/>
      </c>
      <c r="S1318">
        <f>Sheet9!B556</f>
        <v>0</v>
      </c>
      <c r="T1318" t="s">
        <v>183</v>
      </c>
      <c r="U1318" t="s">
        <v>184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Sheet9!D557</f>
        <v>0</v>
      </c>
      <c r="O1319">
        <f>Sheet9!E557</f>
        <v>0</v>
      </c>
      <c r="P1319" t="str">
        <f>IFERROR(VLOOKUP(O1319,Sheet6!A:B,2,0),"")</f>
        <v/>
      </c>
      <c r="Q1319">
        <f>Sheet9!A557</f>
        <v>0</v>
      </c>
      <c r="R1319" t="str">
        <f t="shared" si="113"/>
        <v/>
      </c>
      <c r="S1319">
        <f>Sheet9!B557</f>
        <v>0</v>
      </c>
      <c r="T1319" t="s">
        <v>183</v>
      </c>
      <c r="U1319" t="s">
        <v>184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Sheet9!D558</f>
        <v>0</v>
      </c>
      <c r="O1320">
        <f>Sheet9!E558</f>
        <v>0</v>
      </c>
      <c r="P1320" t="str">
        <f>IFERROR(VLOOKUP(O1320,Sheet6!A:B,2,0),"")</f>
        <v/>
      </c>
      <c r="Q1320">
        <f>Sheet9!A558</f>
        <v>0</v>
      </c>
      <c r="R1320" t="str">
        <f t="shared" si="113"/>
        <v/>
      </c>
      <c r="S1320">
        <f>Sheet9!B558</f>
        <v>0</v>
      </c>
      <c r="T1320" t="s">
        <v>183</v>
      </c>
      <c r="U1320" t="s">
        <v>184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Sheet9!D559</f>
        <v>0</v>
      </c>
      <c r="O1321">
        <f>Sheet9!E559</f>
        <v>0</v>
      </c>
      <c r="P1321" t="str">
        <f>IFERROR(VLOOKUP(O1321,Sheet6!A:B,2,0),"")</f>
        <v/>
      </c>
      <c r="Q1321">
        <f>Sheet9!A559</f>
        <v>0</v>
      </c>
      <c r="R1321" t="str">
        <f t="shared" si="113"/>
        <v/>
      </c>
      <c r="S1321">
        <f>Sheet9!B559</f>
        <v>0</v>
      </c>
      <c r="T1321" t="s">
        <v>183</v>
      </c>
      <c r="U1321" t="s">
        <v>184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Sheet9!D560</f>
        <v>0</v>
      </c>
      <c r="O1322">
        <f>Sheet9!E560</f>
        <v>0</v>
      </c>
      <c r="P1322" t="str">
        <f>IFERROR(VLOOKUP(O1322,Sheet6!A:B,2,0),"")</f>
        <v/>
      </c>
      <c r="Q1322">
        <f>Sheet9!A560</f>
        <v>0</v>
      </c>
      <c r="R1322" t="str">
        <f t="shared" si="113"/>
        <v/>
      </c>
      <c r="S1322">
        <f>Sheet9!B560</f>
        <v>0</v>
      </c>
      <c r="T1322" t="s">
        <v>183</v>
      </c>
      <c r="U1322" t="s">
        <v>184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Sheet9!D561</f>
        <v>0</v>
      </c>
      <c r="O1323">
        <f>Sheet9!E561</f>
        <v>0</v>
      </c>
      <c r="P1323" t="str">
        <f>IFERROR(VLOOKUP(O1323,Sheet6!A:B,2,0),"")</f>
        <v/>
      </c>
      <c r="Q1323">
        <f>Sheet9!A561</f>
        <v>0</v>
      </c>
      <c r="R1323" t="str">
        <f t="shared" si="113"/>
        <v/>
      </c>
      <c r="S1323">
        <f>Sheet9!B561</f>
        <v>0</v>
      </c>
      <c r="T1323" t="s">
        <v>183</v>
      </c>
      <c r="U1323" t="s">
        <v>184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Sheet9!D562</f>
        <v>0</v>
      </c>
      <c r="O1324">
        <f>Sheet9!E562</f>
        <v>0</v>
      </c>
      <c r="P1324" t="str">
        <f>IFERROR(VLOOKUP(O1324,Sheet6!A:B,2,0),"")</f>
        <v/>
      </c>
      <c r="Q1324">
        <f>Sheet9!A562</f>
        <v>0</v>
      </c>
      <c r="R1324" t="str">
        <f t="shared" si="113"/>
        <v/>
      </c>
      <c r="S1324">
        <f>Sheet9!B562</f>
        <v>0</v>
      </c>
      <c r="T1324" t="s">
        <v>183</v>
      </c>
      <c r="U1324" t="s">
        <v>184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Sheet9!D563</f>
        <v>0</v>
      </c>
      <c r="O1325">
        <f>Sheet9!E563</f>
        <v>0</v>
      </c>
      <c r="P1325" t="str">
        <f>IFERROR(VLOOKUP(O1325,Sheet6!A:B,2,0),"")</f>
        <v/>
      </c>
      <c r="Q1325">
        <f>Sheet9!A563</f>
        <v>0</v>
      </c>
      <c r="R1325" t="str">
        <f t="shared" si="113"/>
        <v/>
      </c>
      <c r="S1325">
        <f>Sheet9!B563</f>
        <v>0</v>
      </c>
      <c r="T1325" t="s">
        <v>183</v>
      </c>
      <c r="U1325" t="s">
        <v>184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Sheet9!D564</f>
        <v>0</v>
      </c>
      <c r="O1326">
        <f>Sheet9!E564</f>
        <v>0</v>
      </c>
      <c r="P1326" t="str">
        <f>IFERROR(VLOOKUP(O1326,Sheet6!A:B,2,0),"")</f>
        <v/>
      </c>
      <c r="Q1326">
        <f>Sheet9!A564</f>
        <v>0</v>
      </c>
      <c r="R1326" t="str">
        <f t="shared" si="113"/>
        <v/>
      </c>
      <c r="S1326">
        <f>Sheet9!B564</f>
        <v>0</v>
      </c>
      <c r="T1326" t="s">
        <v>183</v>
      </c>
      <c r="U1326" t="s">
        <v>184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Sheet9!D565</f>
        <v>0</v>
      </c>
      <c r="O1327">
        <f>Sheet9!E565</f>
        <v>0</v>
      </c>
      <c r="P1327" t="str">
        <f>IFERROR(VLOOKUP(O1327,Sheet6!A:B,2,0),"")</f>
        <v/>
      </c>
      <c r="Q1327">
        <f>Sheet9!A565</f>
        <v>0</v>
      </c>
      <c r="R1327" t="str">
        <f t="shared" si="113"/>
        <v/>
      </c>
      <c r="S1327">
        <f>Sheet9!B565</f>
        <v>0</v>
      </c>
      <c r="T1327" t="s">
        <v>183</v>
      </c>
      <c r="U1327" t="s">
        <v>184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Sheet9!D566</f>
        <v>0</v>
      </c>
      <c r="O1328">
        <f>Sheet9!E566</f>
        <v>0</v>
      </c>
      <c r="P1328" t="str">
        <f>IFERROR(VLOOKUP(O1328,Sheet6!A:B,2,0),"")</f>
        <v/>
      </c>
      <c r="Q1328">
        <f>Sheet9!A566</f>
        <v>0</v>
      </c>
      <c r="R1328" t="str">
        <f t="shared" si="113"/>
        <v/>
      </c>
      <c r="S1328">
        <f>Sheet9!B566</f>
        <v>0</v>
      </c>
      <c r="T1328" t="s">
        <v>183</v>
      </c>
      <c r="U1328" t="s">
        <v>184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Sheet9!D567</f>
        <v>0</v>
      </c>
      <c r="O1329">
        <f>Sheet9!E567</f>
        <v>0</v>
      </c>
      <c r="P1329" t="str">
        <f>IFERROR(VLOOKUP(O1329,Sheet6!A:B,2,0),"")</f>
        <v/>
      </c>
      <c r="Q1329">
        <f>Sheet9!A567</f>
        <v>0</v>
      </c>
      <c r="R1329" t="str">
        <f t="shared" si="113"/>
        <v/>
      </c>
      <c r="S1329">
        <f>Sheet9!B567</f>
        <v>0</v>
      </c>
      <c r="T1329" t="s">
        <v>183</v>
      </c>
      <c r="U1329" t="s">
        <v>184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Sheet9!D568</f>
        <v>0</v>
      </c>
      <c r="O1330">
        <f>Sheet9!E568</f>
        <v>0</v>
      </c>
      <c r="P1330" t="str">
        <f>IFERROR(VLOOKUP(O1330,Sheet6!A:B,2,0),"")</f>
        <v/>
      </c>
      <c r="Q1330">
        <f>Sheet9!A568</f>
        <v>0</v>
      </c>
      <c r="R1330" t="str">
        <f t="shared" si="113"/>
        <v/>
      </c>
      <c r="S1330">
        <f>Sheet9!B568</f>
        <v>0</v>
      </c>
      <c r="T1330" t="s">
        <v>183</v>
      </c>
      <c r="U1330" t="s">
        <v>184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Sheet9!D569</f>
        <v>0</v>
      </c>
      <c r="O1331">
        <f>Sheet9!E569</f>
        <v>0</v>
      </c>
      <c r="P1331" t="str">
        <f>IFERROR(VLOOKUP(O1331,Sheet6!A:B,2,0),"")</f>
        <v/>
      </c>
      <c r="Q1331">
        <f>Sheet9!A569</f>
        <v>0</v>
      </c>
      <c r="R1331" t="str">
        <f t="shared" si="113"/>
        <v/>
      </c>
      <c r="S1331">
        <f>Sheet9!B569</f>
        <v>0</v>
      </c>
      <c r="T1331" t="s">
        <v>183</v>
      </c>
      <c r="U1331" t="s">
        <v>184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Sheet9!D570</f>
        <v>0</v>
      </c>
      <c r="O1332">
        <f>Sheet9!E570</f>
        <v>0</v>
      </c>
      <c r="P1332" t="str">
        <f>IFERROR(VLOOKUP(O1332,Sheet6!A:B,2,0),"")</f>
        <v/>
      </c>
      <c r="Q1332">
        <f>Sheet9!A570</f>
        <v>0</v>
      </c>
      <c r="R1332" t="str">
        <f t="shared" si="113"/>
        <v/>
      </c>
      <c r="S1332">
        <f>Sheet9!B570</f>
        <v>0</v>
      </c>
      <c r="T1332" t="s">
        <v>183</v>
      </c>
      <c r="U1332" t="s">
        <v>184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Sheet9!D571</f>
        <v>0</v>
      </c>
      <c r="O1333">
        <f>Sheet9!E571</f>
        <v>0</v>
      </c>
      <c r="P1333" t="str">
        <f>IFERROR(VLOOKUP(O1333,Sheet6!A:B,2,0),"")</f>
        <v/>
      </c>
      <c r="Q1333">
        <f>Sheet9!A571</f>
        <v>0</v>
      </c>
      <c r="R1333" t="str">
        <f t="shared" si="113"/>
        <v/>
      </c>
      <c r="S1333">
        <f>Sheet9!B571</f>
        <v>0</v>
      </c>
      <c r="T1333" t="s">
        <v>183</v>
      </c>
      <c r="U1333" t="s">
        <v>184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Sheet9!D572</f>
        <v>0</v>
      </c>
      <c r="O1334">
        <f>Sheet9!E572</f>
        <v>0</v>
      </c>
      <c r="P1334" t="str">
        <f>IFERROR(VLOOKUP(O1334,Sheet6!A:B,2,0),"")</f>
        <v/>
      </c>
      <c r="Q1334">
        <f>Sheet9!A572</f>
        <v>0</v>
      </c>
      <c r="R1334" t="str">
        <f t="shared" si="113"/>
        <v/>
      </c>
      <c r="S1334">
        <f>Sheet9!B572</f>
        <v>0</v>
      </c>
      <c r="T1334" t="s">
        <v>183</v>
      </c>
      <c r="U1334" t="s">
        <v>184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Sheet9!D573</f>
        <v>0</v>
      </c>
      <c r="O1335">
        <f>Sheet9!E573</f>
        <v>0</v>
      </c>
      <c r="P1335" t="str">
        <f>IFERROR(VLOOKUP(O1335,Sheet6!A:B,2,0),"")</f>
        <v/>
      </c>
      <c r="Q1335">
        <f>Sheet9!A573</f>
        <v>0</v>
      </c>
      <c r="R1335" t="str">
        <f t="shared" si="113"/>
        <v/>
      </c>
      <c r="S1335">
        <f>Sheet9!B573</f>
        <v>0</v>
      </c>
      <c r="T1335" t="s">
        <v>183</v>
      </c>
      <c r="U1335" t="s">
        <v>184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Sheet9!D574</f>
        <v>0</v>
      </c>
      <c r="O1336">
        <f>Sheet9!E574</f>
        <v>0</v>
      </c>
      <c r="P1336" t="str">
        <f>IFERROR(VLOOKUP(O1336,Sheet6!A:B,2,0),"")</f>
        <v/>
      </c>
      <c r="Q1336">
        <f>Sheet9!A574</f>
        <v>0</v>
      </c>
      <c r="R1336" t="str">
        <f t="shared" si="113"/>
        <v/>
      </c>
      <c r="S1336">
        <f>Sheet9!B574</f>
        <v>0</v>
      </c>
      <c r="T1336" t="s">
        <v>183</v>
      </c>
      <c r="U1336" t="s">
        <v>184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Sheet9!D575</f>
        <v>0</v>
      </c>
      <c r="O1337">
        <f>Sheet9!E575</f>
        <v>0</v>
      </c>
      <c r="P1337" t="str">
        <f>IFERROR(VLOOKUP(O1337,Sheet6!A:B,2,0),"")</f>
        <v/>
      </c>
      <c r="Q1337">
        <f>Sheet9!A575</f>
        <v>0</v>
      </c>
      <c r="R1337" t="str">
        <f t="shared" si="113"/>
        <v/>
      </c>
      <c r="S1337">
        <f>Sheet9!B575</f>
        <v>0</v>
      </c>
      <c r="T1337" t="s">
        <v>183</v>
      </c>
      <c r="U1337" t="s">
        <v>184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Sheet9!D576</f>
        <v>0</v>
      </c>
      <c r="O1338">
        <f>Sheet9!E576</f>
        <v>0</v>
      </c>
      <c r="P1338" t="str">
        <f>IFERROR(VLOOKUP(O1338,Sheet6!A:B,2,0),"")</f>
        <v/>
      </c>
      <c r="Q1338">
        <f>Sheet9!A576</f>
        <v>0</v>
      </c>
      <c r="R1338" t="str">
        <f t="shared" si="113"/>
        <v/>
      </c>
      <c r="S1338">
        <f>Sheet9!B576</f>
        <v>0</v>
      </c>
      <c r="T1338" t="s">
        <v>183</v>
      </c>
      <c r="U1338" t="s">
        <v>184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Sheet9!D577</f>
        <v>0</v>
      </c>
      <c r="O1339">
        <f>Sheet9!E577</f>
        <v>0</v>
      </c>
      <c r="P1339" t="str">
        <f>IFERROR(VLOOKUP(O1339,Sheet6!A:B,2,0),"")</f>
        <v/>
      </c>
      <c r="Q1339">
        <f>Sheet9!A577</f>
        <v>0</v>
      </c>
      <c r="R1339" t="str">
        <f t="shared" ref="R1339:R1402" si="118">IFERROR(VLOOKUP(Q1339,AG:AH,2,0),"")</f>
        <v/>
      </c>
      <c r="S1339">
        <f>Sheet9!B577</f>
        <v>0</v>
      </c>
      <c r="T1339" t="s">
        <v>183</v>
      </c>
      <c r="U1339" t="s">
        <v>184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Sheet9!D578</f>
        <v>0</v>
      </c>
      <c r="O1340">
        <f>Sheet9!E578</f>
        <v>0</v>
      </c>
      <c r="P1340" t="str">
        <f>IFERROR(VLOOKUP(O1340,Sheet6!A:B,2,0),"")</f>
        <v/>
      </c>
      <c r="Q1340">
        <f>Sheet9!A578</f>
        <v>0</v>
      </c>
      <c r="R1340" t="str">
        <f t="shared" si="118"/>
        <v/>
      </c>
      <c r="S1340">
        <f>Sheet9!B578</f>
        <v>0</v>
      </c>
      <c r="T1340" t="s">
        <v>183</v>
      </c>
      <c r="U1340" t="s">
        <v>184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Sheet9!D579</f>
        <v>0</v>
      </c>
      <c r="O1341">
        <f>Sheet9!E579</f>
        <v>0</v>
      </c>
      <c r="P1341" t="str">
        <f>IFERROR(VLOOKUP(O1341,Sheet6!A:B,2,0),"")</f>
        <v/>
      </c>
      <c r="Q1341">
        <f>Sheet9!A579</f>
        <v>0</v>
      </c>
      <c r="R1341" t="str">
        <f t="shared" si="118"/>
        <v/>
      </c>
      <c r="S1341">
        <f>Sheet9!B579</f>
        <v>0</v>
      </c>
      <c r="T1341" t="s">
        <v>183</v>
      </c>
      <c r="U1341" t="s">
        <v>184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Sheet9!D580</f>
        <v>0</v>
      </c>
      <c r="O1342">
        <f>Sheet9!E580</f>
        <v>0</v>
      </c>
      <c r="P1342" t="str">
        <f>IFERROR(VLOOKUP(O1342,Sheet6!A:B,2,0),"")</f>
        <v/>
      </c>
      <c r="Q1342">
        <f>Sheet9!A580</f>
        <v>0</v>
      </c>
      <c r="R1342" t="str">
        <f t="shared" si="118"/>
        <v/>
      </c>
      <c r="S1342">
        <f>Sheet9!B580</f>
        <v>0</v>
      </c>
      <c r="T1342" t="s">
        <v>183</v>
      </c>
      <c r="U1342" t="s">
        <v>184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Sheet9!D581</f>
        <v>0</v>
      </c>
      <c r="O1343">
        <f>Sheet9!E581</f>
        <v>0</v>
      </c>
      <c r="P1343" t="str">
        <f>IFERROR(VLOOKUP(O1343,Sheet6!A:B,2,0),"")</f>
        <v/>
      </c>
      <c r="Q1343">
        <f>Sheet9!A581</f>
        <v>0</v>
      </c>
      <c r="R1343" t="str">
        <f t="shared" si="118"/>
        <v/>
      </c>
      <c r="S1343">
        <f>Sheet9!B581</f>
        <v>0</v>
      </c>
      <c r="T1343" t="s">
        <v>183</v>
      </c>
      <c r="U1343" t="s">
        <v>184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Sheet9!D582</f>
        <v>0</v>
      </c>
      <c r="O1344">
        <f>Sheet9!E582</f>
        <v>0</v>
      </c>
      <c r="P1344" t="str">
        <f>IFERROR(VLOOKUP(O1344,Sheet6!A:B,2,0),"")</f>
        <v/>
      </c>
      <c r="Q1344">
        <f>Sheet9!A582</f>
        <v>0</v>
      </c>
      <c r="R1344" t="str">
        <f t="shared" si="118"/>
        <v/>
      </c>
      <c r="S1344">
        <f>Sheet9!B582</f>
        <v>0</v>
      </c>
      <c r="T1344" t="s">
        <v>183</v>
      </c>
      <c r="U1344" t="s">
        <v>184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Sheet9!D583</f>
        <v>0</v>
      </c>
      <c r="O1345">
        <f>Sheet9!E583</f>
        <v>0</v>
      </c>
      <c r="P1345" t="str">
        <f>IFERROR(VLOOKUP(O1345,Sheet6!A:B,2,0),"")</f>
        <v/>
      </c>
      <c r="Q1345">
        <f>Sheet9!A583</f>
        <v>0</v>
      </c>
      <c r="R1345" t="str">
        <f t="shared" si="118"/>
        <v/>
      </c>
      <c r="S1345">
        <f>Sheet9!B583</f>
        <v>0</v>
      </c>
      <c r="T1345" t="s">
        <v>183</v>
      </c>
      <c r="U1345" t="s">
        <v>184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Sheet9!D584</f>
        <v>0</v>
      </c>
      <c r="O1346">
        <f>Sheet9!E584</f>
        <v>0</v>
      </c>
      <c r="P1346" t="str">
        <f>IFERROR(VLOOKUP(O1346,Sheet6!A:B,2,0),"")</f>
        <v/>
      </c>
      <c r="Q1346">
        <f>Sheet9!A584</f>
        <v>0</v>
      </c>
      <c r="R1346" t="str">
        <f t="shared" si="118"/>
        <v/>
      </c>
      <c r="S1346">
        <f>Sheet9!B584</f>
        <v>0</v>
      </c>
      <c r="T1346" t="s">
        <v>183</v>
      </c>
      <c r="U1346" t="s">
        <v>184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Sheet9!D585</f>
        <v>0</v>
      </c>
      <c r="O1347">
        <f>Sheet9!E585</f>
        <v>0</v>
      </c>
      <c r="P1347" t="str">
        <f>IFERROR(VLOOKUP(O1347,Sheet6!A:B,2,0),"")</f>
        <v/>
      </c>
      <c r="Q1347">
        <f>Sheet9!A585</f>
        <v>0</v>
      </c>
      <c r="R1347" t="str">
        <f t="shared" si="118"/>
        <v/>
      </c>
      <c r="S1347">
        <f>Sheet9!B585</f>
        <v>0</v>
      </c>
      <c r="T1347" t="s">
        <v>183</v>
      </c>
      <c r="U1347" t="s">
        <v>184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Sheet9!D586</f>
        <v>0</v>
      </c>
      <c r="O1348">
        <f>Sheet9!E586</f>
        <v>0</v>
      </c>
      <c r="P1348" t="str">
        <f>IFERROR(VLOOKUP(O1348,Sheet6!A:B,2,0),"")</f>
        <v/>
      </c>
      <c r="Q1348">
        <f>Sheet9!A586</f>
        <v>0</v>
      </c>
      <c r="R1348" t="str">
        <f t="shared" si="118"/>
        <v/>
      </c>
      <c r="S1348">
        <f>Sheet9!B586</f>
        <v>0</v>
      </c>
      <c r="T1348" t="s">
        <v>183</v>
      </c>
      <c r="U1348" t="s">
        <v>184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Sheet9!D587</f>
        <v>0</v>
      </c>
      <c r="O1349">
        <f>Sheet9!E587</f>
        <v>0</v>
      </c>
      <c r="P1349" t="str">
        <f>IFERROR(VLOOKUP(O1349,Sheet6!A:B,2,0),"")</f>
        <v/>
      </c>
      <c r="Q1349">
        <f>Sheet9!A587</f>
        <v>0</v>
      </c>
      <c r="R1349" t="str">
        <f t="shared" si="118"/>
        <v/>
      </c>
      <c r="S1349">
        <f>Sheet9!B587</f>
        <v>0</v>
      </c>
      <c r="T1349" t="s">
        <v>183</v>
      </c>
      <c r="U1349" t="s">
        <v>184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Sheet9!D588</f>
        <v>0</v>
      </c>
      <c r="O1350">
        <f>Sheet9!E588</f>
        <v>0</v>
      </c>
      <c r="P1350" t="str">
        <f>IFERROR(VLOOKUP(O1350,Sheet6!A:B,2,0),"")</f>
        <v/>
      </c>
      <c r="Q1350">
        <f>Sheet9!A588</f>
        <v>0</v>
      </c>
      <c r="R1350" t="str">
        <f t="shared" si="118"/>
        <v/>
      </c>
      <c r="S1350">
        <f>Sheet9!B588</f>
        <v>0</v>
      </c>
      <c r="T1350" t="s">
        <v>183</v>
      </c>
      <c r="U1350" t="s">
        <v>184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Sheet9!D589</f>
        <v>0</v>
      </c>
      <c r="O1351">
        <f>Sheet9!E589</f>
        <v>0</v>
      </c>
      <c r="P1351" t="str">
        <f>IFERROR(VLOOKUP(O1351,Sheet6!A:B,2,0),"")</f>
        <v/>
      </c>
      <c r="Q1351">
        <f>Sheet9!A589</f>
        <v>0</v>
      </c>
      <c r="R1351" t="str">
        <f t="shared" si="118"/>
        <v/>
      </c>
      <c r="S1351">
        <f>Sheet9!B589</f>
        <v>0</v>
      </c>
      <c r="T1351" t="s">
        <v>183</v>
      </c>
      <c r="U1351" t="s">
        <v>184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Sheet9!D590</f>
        <v>0</v>
      </c>
      <c r="O1352">
        <f>Sheet9!E590</f>
        <v>0</v>
      </c>
      <c r="P1352" t="str">
        <f>IFERROR(VLOOKUP(O1352,Sheet6!A:B,2,0),"")</f>
        <v/>
      </c>
      <c r="Q1352">
        <f>Sheet9!A590</f>
        <v>0</v>
      </c>
      <c r="R1352" t="str">
        <f t="shared" si="118"/>
        <v/>
      </c>
      <c r="S1352">
        <f>Sheet9!B590</f>
        <v>0</v>
      </c>
      <c r="T1352" t="s">
        <v>183</v>
      </c>
      <c r="U1352" t="s">
        <v>184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Sheet9!D591</f>
        <v>0</v>
      </c>
      <c r="O1353">
        <f>Sheet9!E591</f>
        <v>0</v>
      </c>
      <c r="P1353" t="str">
        <f>IFERROR(VLOOKUP(O1353,Sheet6!A:B,2,0),"")</f>
        <v/>
      </c>
      <c r="Q1353">
        <f>Sheet9!A591</f>
        <v>0</v>
      </c>
      <c r="R1353" t="str">
        <f t="shared" si="118"/>
        <v/>
      </c>
      <c r="S1353">
        <f>Sheet9!B591</f>
        <v>0</v>
      </c>
      <c r="T1353" t="s">
        <v>183</v>
      </c>
      <c r="U1353" t="s">
        <v>184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Sheet9!D592</f>
        <v>0</v>
      </c>
      <c r="O1354">
        <f>Sheet9!E592</f>
        <v>0</v>
      </c>
      <c r="P1354" t="str">
        <f>IFERROR(VLOOKUP(O1354,Sheet6!A:B,2,0),"")</f>
        <v/>
      </c>
      <c r="Q1354">
        <f>Sheet9!A592</f>
        <v>0</v>
      </c>
      <c r="R1354" t="str">
        <f t="shared" si="118"/>
        <v/>
      </c>
      <c r="S1354">
        <f>Sheet9!B592</f>
        <v>0</v>
      </c>
      <c r="T1354" t="s">
        <v>183</v>
      </c>
      <c r="U1354" t="s">
        <v>184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Sheet9!D593</f>
        <v>0</v>
      </c>
      <c r="O1355">
        <f>Sheet9!E593</f>
        <v>0</v>
      </c>
      <c r="P1355" t="str">
        <f>IFERROR(VLOOKUP(O1355,Sheet6!A:B,2,0),"")</f>
        <v/>
      </c>
      <c r="Q1355">
        <f>Sheet9!A593</f>
        <v>0</v>
      </c>
      <c r="R1355" t="str">
        <f t="shared" si="118"/>
        <v/>
      </c>
      <c r="S1355">
        <f>Sheet9!B593</f>
        <v>0</v>
      </c>
      <c r="T1355" t="s">
        <v>183</v>
      </c>
      <c r="U1355" t="s">
        <v>184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Sheet9!D594</f>
        <v>0</v>
      </c>
      <c r="O1356">
        <f>Sheet9!E594</f>
        <v>0</v>
      </c>
      <c r="P1356" t="str">
        <f>IFERROR(VLOOKUP(O1356,Sheet6!A:B,2,0),"")</f>
        <v/>
      </c>
      <c r="Q1356">
        <f>Sheet9!A594</f>
        <v>0</v>
      </c>
      <c r="R1356" t="str">
        <f t="shared" si="118"/>
        <v/>
      </c>
      <c r="S1356">
        <f>Sheet9!B594</f>
        <v>0</v>
      </c>
      <c r="T1356" t="s">
        <v>183</v>
      </c>
      <c r="U1356" t="s">
        <v>184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Sheet9!D595</f>
        <v>0</v>
      </c>
      <c r="O1357">
        <f>Sheet9!E595</f>
        <v>0</v>
      </c>
      <c r="P1357" t="str">
        <f>IFERROR(VLOOKUP(O1357,Sheet6!A:B,2,0),"")</f>
        <v/>
      </c>
      <c r="Q1357">
        <f>Sheet9!A595</f>
        <v>0</v>
      </c>
      <c r="R1357" t="str">
        <f t="shared" si="118"/>
        <v/>
      </c>
      <c r="S1357">
        <f>Sheet9!B595</f>
        <v>0</v>
      </c>
      <c r="T1357" t="s">
        <v>183</v>
      </c>
      <c r="U1357" t="s">
        <v>184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Sheet9!D596</f>
        <v>0</v>
      </c>
      <c r="O1358">
        <f>Sheet9!E596</f>
        <v>0</v>
      </c>
      <c r="P1358" t="str">
        <f>IFERROR(VLOOKUP(O1358,Sheet6!A:B,2,0),"")</f>
        <v/>
      </c>
      <c r="Q1358">
        <f>Sheet9!A596</f>
        <v>0</v>
      </c>
      <c r="R1358" t="str">
        <f t="shared" si="118"/>
        <v/>
      </c>
      <c r="S1358">
        <f>Sheet9!B596</f>
        <v>0</v>
      </c>
      <c r="T1358" t="s">
        <v>183</v>
      </c>
      <c r="U1358" t="s">
        <v>184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Sheet9!D597</f>
        <v>0</v>
      </c>
      <c r="O1359">
        <f>Sheet9!E597</f>
        <v>0</v>
      </c>
      <c r="P1359" t="str">
        <f>IFERROR(VLOOKUP(O1359,Sheet6!A:B,2,0),"")</f>
        <v/>
      </c>
      <c r="Q1359">
        <f>Sheet9!A597</f>
        <v>0</v>
      </c>
      <c r="R1359" t="str">
        <f t="shared" si="118"/>
        <v/>
      </c>
      <c r="S1359">
        <f>Sheet9!B597</f>
        <v>0</v>
      </c>
      <c r="T1359" t="s">
        <v>183</v>
      </c>
      <c r="U1359" t="s">
        <v>184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Sheet9!D598</f>
        <v>0</v>
      </c>
      <c r="O1360">
        <f>Sheet9!E598</f>
        <v>0</v>
      </c>
      <c r="P1360" t="str">
        <f>IFERROR(VLOOKUP(O1360,Sheet6!A:B,2,0),"")</f>
        <v/>
      </c>
      <c r="Q1360">
        <f>Sheet9!A598</f>
        <v>0</v>
      </c>
      <c r="R1360" t="str">
        <f t="shared" si="118"/>
        <v/>
      </c>
      <c r="S1360">
        <f>Sheet9!B598</f>
        <v>0</v>
      </c>
      <c r="T1360" t="s">
        <v>183</v>
      </c>
      <c r="U1360" t="s">
        <v>184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Sheet9!D599</f>
        <v>0</v>
      </c>
      <c r="O1361">
        <f>Sheet9!E599</f>
        <v>0</v>
      </c>
      <c r="P1361" t="str">
        <f>IFERROR(VLOOKUP(O1361,Sheet6!A:B,2,0),"")</f>
        <v/>
      </c>
      <c r="Q1361">
        <f>Sheet9!A599</f>
        <v>0</v>
      </c>
      <c r="R1361" t="str">
        <f t="shared" si="118"/>
        <v/>
      </c>
      <c r="S1361">
        <f>Sheet9!B599</f>
        <v>0</v>
      </c>
      <c r="T1361" t="s">
        <v>183</v>
      </c>
      <c r="U1361" t="s">
        <v>184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Sheet9!D600</f>
        <v>0</v>
      </c>
      <c r="O1362">
        <f>Sheet9!E600</f>
        <v>0</v>
      </c>
      <c r="P1362" t="str">
        <f>IFERROR(VLOOKUP(O1362,Sheet6!A:B,2,0),"")</f>
        <v/>
      </c>
      <c r="Q1362">
        <f>Sheet9!A600</f>
        <v>0</v>
      </c>
      <c r="R1362" t="str">
        <f t="shared" si="118"/>
        <v/>
      </c>
      <c r="S1362">
        <f>Sheet9!B600</f>
        <v>0</v>
      </c>
      <c r="T1362" t="s">
        <v>183</v>
      </c>
      <c r="U1362" t="s">
        <v>184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Sheet9!D601</f>
        <v>0</v>
      </c>
      <c r="O1363">
        <f>Sheet9!E601</f>
        <v>0</v>
      </c>
      <c r="P1363" t="str">
        <f>IFERROR(VLOOKUP(O1363,Sheet6!A:B,2,0),"")</f>
        <v/>
      </c>
      <c r="Q1363">
        <f>Sheet9!A601</f>
        <v>0</v>
      </c>
      <c r="R1363" t="str">
        <f t="shared" si="118"/>
        <v/>
      </c>
      <c r="S1363">
        <f>Sheet9!B601</f>
        <v>0</v>
      </c>
      <c r="T1363" t="s">
        <v>183</v>
      </c>
      <c r="U1363" t="s">
        <v>184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Sheet9!D602</f>
        <v>0</v>
      </c>
      <c r="O1364">
        <f>Sheet9!E602</f>
        <v>0</v>
      </c>
      <c r="P1364" t="str">
        <f>IFERROR(VLOOKUP(O1364,Sheet6!A:B,2,0),"")</f>
        <v/>
      </c>
      <c r="Q1364">
        <f>Sheet9!A602</f>
        <v>0</v>
      </c>
      <c r="R1364" t="str">
        <f t="shared" si="118"/>
        <v/>
      </c>
      <c r="S1364">
        <f>Sheet9!B602</f>
        <v>0</v>
      </c>
      <c r="T1364" t="s">
        <v>183</v>
      </c>
      <c r="U1364" t="s">
        <v>184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Sheet9!D603</f>
        <v>0</v>
      </c>
      <c r="O1365">
        <f>Sheet9!E603</f>
        <v>0</v>
      </c>
      <c r="P1365" t="str">
        <f>IFERROR(VLOOKUP(O1365,Sheet6!A:B,2,0),"")</f>
        <v/>
      </c>
      <c r="Q1365">
        <f>Sheet9!A603</f>
        <v>0</v>
      </c>
      <c r="R1365" t="str">
        <f t="shared" si="118"/>
        <v/>
      </c>
      <c r="S1365">
        <f>Sheet9!B603</f>
        <v>0</v>
      </c>
      <c r="T1365" t="s">
        <v>183</v>
      </c>
      <c r="U1365" t="s">
        <v>184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Sheet9!D604</f>
        <v>0</v>
      </c>
      <c r="O1366">
        <f>Sheet9!E604</f>
        <v>0</v>
      </c>
      <c r="P1366" t="str">
        <f>IFERROR(VLOOKUP(O1366,Sheet6!A:B,2,0),"")</f>
        <v/>
      </c>
      <c r="Q1366">
        <f>Sheet9!A604</f>
        <v>0</v>
      </c>
      <c r="R1366" t="str">
        <f t="shared" si="118"/>
        <v/>
      </c>
      <c r="S1366">
        <f>Sheet9!B604</f>
        <v>0</v>
      </c>
      <c r="T1366" t="s">
        <v>183</v>
      </c>
      <c r="U1366" t="s">
        <v>184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Sheet9!D605</f>
        <v>0</v>
      </c>
      <c r="O1367">
        <f>Sheet9!E605</f>
        <v>0</v>
      </c>
      <c r="P1367" t="str">
        <f>IFERROR(VLOOKUP(O1367,Sheet6!A:B,2,0),"")</f>
        <v/>
      </c>
      <c r="Q1367">
        <f>Sheet9!A605</f>
        <v>0</v>
      </c>
      <c r="R1367" t="str">
        <f t="shared" si="118"/>
        <v/>
      </c>
      <c r="S1367">
        <f>Sheet9!B605</f>
        <v>0</v>
      </c>
      <c r="T1367" t="s">
        <v>183</v>
      </c>
      <c r="U1367" t="s">
        <v>184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Sheet9!D606</f>
        <v>0</v>
      </c>
      <c r="O1368">
        <f>Sheet9!E606</f>
        <v>0</v>
      </c>
      <c r="P1368" t="str">
        <f>IFERROR(VLOOKUP(O1368,Sheet6!A:B,2,0),"")</f>
        <v/>
      </c>
      <c r="Q1368">
        <f>Sheet9!A606</f>
        <v>0</v>
      </c>
      <c r="R1368" t="str">
        <f t="shared" si="118"/>
        <v/>
      </c>
      <c r="S1368">
        <f>Sheet9!B606</f>
        <v>0</v>
      </c>
      <c r="T1368" t="s">
        <v>183</v>
      </c>
      <c r="U1368" t="s">
        <v>184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Sheet9!D607</f>
        <v>0</v>
      </c>
      <c r="O1369">
        <f>Sheet9!E607</f>
        <v>0</v>
      </c>
      <c r="P1369" t="str">
        <f>IFERROR(VLOOKUP(O1369,Sheet6!A:B,2,0),"")</f>
        <v/>
      </c>
      <c r="Q1369">
        <f>Sheet9!A607</f>
        <v>0</v>
      </c>
      <c r="R1369" t="str">
        <f t="shared" si="118"/>
        <v/>
      </c>
      <c r="S1369">
        <f>Sheet9!B607</f>
        <v>0</v>
      </c>
      <c r="T1369" t="s">
        <v>183</v>
      </c>
      <c r="U1369" t="s">
        <v>184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Sheet9!D608</f>
        <v>0</v>
      </c>
      <c r="O1370">
        <f>Sheet9!E608</f>
        <v>0</v>
      </c>
      <c r="P1370" t="str">
        <f>IFERROR(VLOOKUP(O1370,Sheet6!A:B,2,0),"")</f>
        <v/>
      </c>
      <c r="Q1370">
        <f>Sheet9!A608</f>
        <v>0</v>
      </c>
      <c r="R1370" t="str">
        <f t="shared" si="118"/>
        <v/>
      </c>
      <c r="S1370">
        <f>Sheet9!B608</f>
        <v>0</v>
      </c>
      <c r="T1370" t="s">
        <v>183</v>
      </c>
      <c r="U1370" t="s">
        <v>184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Sheet9!D609</f>
        <v>0</v>
      </c>
      <c r="O1371">
        <f>Sheet9!E609</f>
        <v>0</v>
      </c>
      <c r="P1371" t="str">
        <f>IFERROR(VLOOKUP(O1371,Sheet6!A:B,2,0),"")</f>
        <v/>
      </c>
      <c r="Q1371">
        <f>Sheet9!A609</f>
        <v>0</v>
      </c>
      <c r="R1371" t="str">
        <f t="shared" si="118"/>
        <v/>
      </c>
      <c r="S1371">
        <f>Sheet9!B609</f>
        <v>0</v>
      </c>
      <c r="T1371" t="s">
        <v>183</v>
      </c>
      <c r="U1371" t="s">
        <v>184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Sheet9!D610</f>
        <v>0</v>
      </c>
      <c r="O1372">
        <f>Sheet9!E610</f>
        <v>0</v>
      </c>
      <c r="P1372" t="str">
        <f>IFERROR(VLOOKUP(O1372,Sheet6!A:B,2,0),"")</f>
        <v/>
      </c>
      <c r="Q1372">
        <f>Sheet9!A610</f>
        <v>0</v>
      </c>
      <c r="R1372" t="str">
        <f t="shared" si="118"/>
        <v/>
      </c>
      <c r="S1372">
        <f>Sheet9!B610</f>
        <v>0</v>
      </c>
      <c r="T1372" t="s">
        <v>183</v>
      </c>
      <c r="U1372" t="s">
        <v>184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Sheet9!D611</f>
        <v>0</v>
      </c>
      <c r="O1373">
        <f>Sheet9!E611</f>
        <v>0</v>
      </c>
      <c r="P1373" t="str">
        <f>IFERROR(VLOOKUP(O1373,Sheet6!A:B,2,0),"")</f>
        <v/>
      </c>
      <c r="Q1373">
        <f>Sheet9!A611</f>
        <v>0</v>
      </c>
      <c r="R1373" t="str">
        <f t="shared" si="118"/>
        <v/>
      </c>
      <c r="S1373">
        <f>Sheet9!B611</f>
        <v>0</v>
      </c>
      <c r="T1373" t="s">
        <v>183</v>
      </c>
      <c r="U1373" t="s">
        <v>184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Sheet9!D612</f>
        <v>0</v>
      </c>
      <c r="O1374">
        <f>Sheet9!E612</f>
        <v>0</v>
      </c>
      <c r="P1374" t="str">
        <f>IFERROR(VLOOKUP(O1374,Sheet6!A:B,2,0),"")</f>
        <v/>
      </c>
      <c r="Q1374">
        <f>Sheet9!A612</f>
        <v>0</v>
      </c>
      <c r="R1374" t="str">
        <f t="shared" si="118"/>
        <v/>
      </c>
      <c r="S1374">
        <f>Sheet9!B612</f>
        <v>0</v>
      </c>
      <c r="T1374" t="s">
        <v>183</v>
      </c>
      <c r="U1374" t="s">
        <v>184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Sheet9!D613</f>
        <v>0</v>
      </c>
      <c r="O1375">
        <f>Sheet9!E613</f>
        <v>0</v>
      </c>
      <c r="P1375" t="str">
        <f>IFERROR(VLOOKUP(O1375,Sheet6!A:B,2,0),"")</f>
        <v/>
      </c>
      <c r="Q1375">
        <f>Sheet9!A613</f>
        <v>0</v>
      </c>
      <c r="R1375" t="str">
        <f t="shared" si="118"/>
        <v/>
      </c>
      <c r="S1375">
        <f>Sheet9!B613</f>
        <v>0</v>
      </c>
      <c r="T1375" t="s">
        <v>183</v>
      </c>
      <c r="U1375" t="s">
        <v>184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Sheet9!D614</f>
        <v>0</v>
      </c>
      <c r="O1376">
        <f>Sheet9!E614</f>
        <v>0</v>
      </c>
      <c r="P1376" t="str">
        <f>IFERROR(VLOOKUP(O1376,Sheet6!A:B,2,0),"")</f>
        <v/>
      </c>
      <c r="Q1376">
        <f>Sheet9!A614</f>
        <v>0</v>
      </c>
      <c r="R1376" t="str">
        <f t="shared" si="118"/>
        <v/>
      </c>
      <c r="S1376">
        <f>Sheet9!B614</f>
        <v>0</v>
      </c>
      <c r="T1376" t="s">
        <v>183</v>
      </c>
      <c r="U1376" t="s">
        <v>184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Sheet9!D615</f>
        <v>0</v>
      </c>
      <c r="O1377">
        <f>Sheet9!E615</f>
        <v>0</v>
      </c>
      <c r="P1377" t="str">
        <f>IFERROR(VLOOKUP(O1377,Sheet6!A:B,2,0),"")</f>
        <v/>
      </c>
      <c r="Q1377">
        <f>Sheet9!A615</f>
        <v>0</v>
      </c>
      <c r="R1377" t="str">
        <f t="shared" si="118"/>
        <v/>
      </c>
      <c r="S1377">
        <f>Sheet9!B615</f>
        <v>0</v>
      </c>
      <c r="T1377" t="s">
        <v>183</v>
      </c>
      <c r="U1377" t="s">
        <v>184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Sheet9!D616</f>
        <v>0</v>
      </c>
      <c r="O1378">
        <f>Sheet9!E616</f>
        <v>0</v>
      </c>
      <c r="P1378" t="str">
        <f>IFERROR(VLOOKUP(O1378,Sheet6!A:B,2,0),"")</f>
        <v/>
      </c>
      <c r="Q1378">
        <f>Sheet9!A616</f>
        <v>0</v>
      </c>
      <c r="R1378" t="str">
        <f t="shared" si="118"/>
        <v/>
      </c>
      <c r="S1378">
        <f>Sheet9!B616</f>
        <v>0</v>
      </c>
      <c r="T1378" t="s">
        <v>183</v>
      </c>
      <c r="U1378" t="s">
        <v>184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Sheet9!D617</f>
        <v>0</v>
      </c>
      <c r="O1379">
        <f>Sheet9!E617</f>
        <v>0</v>
      </c>
      <c r="P1379" t="str">
        <f>IFERROR(VLOOKUP(O1379,Sheet6!A:B,2,0),"")</f>
        <v/>
      </c>
      <c r="Q1379">
        <f>Sheet9!A617</f>
        <v>0</v>
      </c>
      <c r="R1379" t="str">
        <f t="shared" si="118"/>
        <v/>
      </c>
      <c r="S1379">
        <f>Sheet9!B617</f>
        <v>0</v>
      </c>
      <c r="T1379" t="s">
        <v>183</v>
      </c>
      <c r="U1379" t="s">
        <v>184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Sheet9!D618</f>
        <v>0</v>
      </c>
      <c r="O1380">
        <f>Sheet9!E618</f>
        <v>0</v>
      </c>
      <c r="P1380" t="str">
        <f>IFERROR(VLOOKUP(O1380,Sheet6!A:B,2,0),"")</f>
        <v/>
      </c>
      <c r="Q1380">
        <f>Sheet9!A618</f>
        <v>0</v>
      </c>
      <c r="R1380" t="str">
        <f t="shared" si="118"/>
        <v/>
      </c>
      <c r="S1380">
        <f>Sheet9!B618</f>
        <v>0</v>
      </c>
      <c r="T1380" t="s">
        <v>183</v>
      </c>
      <c r="U1380" t="s">
        <v>184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Sheet9!D619</f>
        <v>0</v>
      </c>
      <c r="O1381">
        <f>Sheet9!E619</f>
        <v>0</v>
      </c>
      <c r="P1381" t="str">
        <f>IFERROR(VLOOKUP(O1381,Sheet6!A:B,2,0),"")</f>
        <v/>
      </c>
      <c r="Q1381">
        <f>Sheet9!A619</f>
        <v>0</v>
      </c>
      <c r="R1381" t="str">
        <f t="shared" si="118"/>
        <v/>
      </c>
      <c r="S1381">
        <f>Sheet9!B619</f>
        <v>0</v>
      </c>
      <c r="T1381" t="s">
        <v>183</v>
      </c>
      <c r="U1381" t="s">
        <v>184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Sheet9!D620</f>
        <v>0</v>
      </c>
      <c r="O1382">
        <f>Sheet9!E620</f>
        <v>0</v>
      </c>
      <c r="P1382" t="str">
        <f>IFERROR(VLOOKUP(O1382,Sheet6!A:B,2,0),"")</f>
        <v/>
      </c>
      <c r="Q1382">
        <f>Sheet9!A620</f>
        <v>0</v>
      </c>
      <c r="R1382" t="str">
        <f t="shared" si="118"/>
        <v/>
      </c>
      <c r="S1382">
        <f>Sheet9!B620</f>
        <v>0</v>
      </c>
      <c r="T1382" t="s">
        <v>183</v>
      </c>
      <c r="U1382" t="s">
        <v>184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Sheet9!D621</f>
        <v>0</v>
      </c>
      <c r="O1383">
        <f>Sheet9!E621</f>
        <v>0</v>
      </c>
      <c r="P1383" t="str">
        <f>IFERROR(VLOOKUP(O1383,Sheet6!A:B,2,0),"")</f>
        <v/>
      </c>
      <c r="Q1383">
        <f>Sheet9!A621</f>
        <v>0</v>
      </c>
      <c r="R1383" t="str">
        <f t="shared" si="118"/>
        <v/>
      </c>
      <c r="S1383">
        <f>Sheet9!B621</f>
        <v>0</v>
      </c>
      <c r="T1383" t="s">
        <v>183</v>
      </c>
      <c r="U1383" t="s">
        <v>184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Sheet9!D622</f>
        <v>0</v>
      </c>
      <c r="O1384">
        <f>Sheet9!E622</f>
        <v>0</v>
      </c>
      <c r="P1384" t="str">
        <f>IFERROR(VLOOKUP(O1384,Sheet6!A:B,2,0),"")</f>
        <v/>
      </c>
      <c r="Q1384">
        <f>Sheet9!A622</f>
        <v>0</v>
      </c>
      <c r="R1384" t="str">
        <f t="shared" si="118"/>
        <v/>
      </c>
      <c r="S1384">
        <f>Sheet9!B622</f>
        <v>0</v>
      </c>
      <c r="T1384" t="s">
        <v>183</v>
      </c>
      <c r="U1384" t="s">
        <v>184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Sheet9!D623</f>
        <v>0</v>
      </c>
      <c r="O1385">
        <f>Sheet9!E623</f>
        <v>0</v>
      </c>
      <c r="P1385" t="str">
        <f>IFERROR(VLOOKUP(O1385,Sheet6!A:B,2,0),"")</f>
        <v/>
      </c>
      <c r="Q1385">
        <f>Sheet9!A623</f>
        <v>0</v>
      </c>
      <c r="R1385" t="str">
        <f t="shared" si="118"/>
        <v/>
      </c>
      <c r="S1385">
        <f>Sheet9!B623</f>
        <v>0</v>
      </c>
      <c r="T1385" t="s">
        <v>183</v>
      </c>
      <c r="U1385" t="s">
        <v>184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Sheet9!D624</f>
        <v>0</v>
      </c>
      <c r="O1386">
        <f>Sheet9!E624</f>
        <v>0</v>
      </c>
      <c r="P1386" t="str">
        <f>IFERROR(VLOOKUP(O1386,Sheet6!A:B,2,0),"")</f>
        <v/>
      </c>
      <c r="Q1386">
        <f>Sheet9!A624</f>
        <v>0</v>
      </c>
      <c r="R1386" t="str">
        <f t="shared" si="118"/>
        <v/>
      </c>
      <c r="S1386">
        <f>Sheet9!B624</f>
        <v>0</v>
      </c>
      <c r="T1386" t="s">
        <v>183</v>
      </c>
      <c r="U1386" t="s">
        <v>184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Sheet9!D625</f>
        <v>0</v>
      </c>
      <c r="O1387">
        <f>Sheet9!E625</f>
        <v>0</v>
      </c>
      <c r="P1387" t="str">
        <f>IFERROR(VLOOKUP(O1387,Sheet6!A:B,2,0),"")</f>
        <v/>
      </c>
      <c r="Q1387">
        <f>Sheet9!A625</f>
        <v>0</v>
      </c>
      <c r="R1387" t="str">
        <f t="shared" si="118"/>
        <v/>
      </c>
      <c r="S1387">
        <f>Sheet9!B625</f>
        <v>0</v>
      </c>
      <c r="T1387" t="s">
        <v>183</v>
      </c>
      <c r="U1387" t="s">
        <v>184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Sheet9!D626</f>
        <v>0</v>
      </c>
      <c r="O1388">
        <f>Sheet9!E626</f>
        <v>0</v>
      </c>
      <c r="P1388" t="str">
        <f>IFERROR(VLOOKUP(O1388,Sheet6!A:B,2,0),"")</f>
        <v/>
      </c>
      <c r="Q1388">
        <f>Sheet9!A626</f>
        <v>0</v>
      </c>
      <c r="R1388" t="str">
        <f t="shared" si="118"/>
        <v/>
      </c>
      <c r="S1388">
        <f>Sheet9!B626</f>
        <v>0</v>
      </c>
      <c r="T1388" t="s">
        <v>183</v>
      </c>
      <c r="U1388" t="s">
        <v>184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Sheet9!D627</f>
        <v>0</v>
      </c>
      <c r="O1389">
        <f>Sheet9!E627</f>
        <v>0</v>
      </c>
      <c r="P1389" t="str">
        <f>IFERROR(VLOOKUP(O1389,Sheet6!A:B,2,0),"")</f>
        <v/>
      </c>
      <c r="Q1389">
        <f>Sheet9!A627</f>
        <v>0</v>
      </c>
      <c r="R1389" t="str">
        <f t="shared" si="118"/>
        <v/>
      </c>
      <c r="S1389">
        <f>Sheet9!B627</f>
        <v>0</v>
      </c>
      <c r="T1389" t="s">
        <v>183</v>
      </c>
      <c r="U1389" t="s">
        <v>184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Sheet9!D628</f>
        <v>0</v>
      </c>
      <c r="O1390">
        <f>Sheet9!E628</f>
        <v>0</v>
      </c>
      <c r="P1390" t="str">
        <f>IFERROR(VLOOKUP(O1390,Sheet6!A:B,2,0),"")</f>
        <v/>
      </c>
      <c r="Q1390">
        <f>Sheet9!A628</f>
        <v>0</v>
      </c>
      <c r="R1390" t="str">
        <f t="shared" si="118"/>
        <v/>
      </c>
      <c r="S1390">
        <f>Sheet9!B628</f>
        <v>0</v>
      </c>
      <c r="T1390" t="s">
        <v>183</v>
      </c>
      <c r="U1390" t="s">
        <v>184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Sheet9!D629</f>
        <v>0</v>
      </c>
      <c r="O1391">
        <f>Sheet9!E629</f>
        <v>0</v>
      </c>
      <c r="P1391" t="str">
        <f>IFERROR(VLOOKUP(O1391,Sheet6!A:B,2,0),"")</f>
        <v/>
      </c>
      <c r="Q1391">
        <f>Sheet9!A629</f>
        <v>0</v>
      </c>
      <c r="R1391" t="str">
        <f t="shared" si="118"/>
        <v/>
      </c>
      <c r="S1391">
        <f>Sheet9!B629</f>
        <v>0</v>
      </c>
      <c r="T1391" t="s">
        <v>183</v>
      </c>
      <c r="U1391" t="s">
        <v>184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Sheet9!D630</f>
        <v>0</v>
      </c>
      <c r="O1392">
        <f>Sheet9!E630</f>
        <v>0</v>
      </c>
      <c r="P1392" t="str">
        <f>IFERROR(VLOOKUP(O1392,Sheet6!A:B,2,0),"")</f>
        <v/>
      </c>
      <c r="Q1392">
        <f>Sheet9!A630</f>
        <v>0</v>
      </c>
      <c r="R1392" t="str">
        <f t="shared" si="118"/>
        <v/>
      </c>
      <c r="S1392">
        <f>Sheet9!B630</f>
        <v>0</v>
      </c>
      <c r="T1392" t="s">
        <v>183</v>
      </c>
      <c r="U1392" t="s">
        <v>184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Sheet9!D631</f>
        <v>0</v>
      </c>
      <c r="O1393">
        <f>Sheet9!E631</f>
        <v>0</v>
      </c>
      <c r="P1393" t="str">
        <f>IFERROR(VLOOKUP(O1393,Sheet6!A:B,2,0),"")</f>
        <v/>
      </c>
      <c r="Q1393">
        <f>Sheet9!A631</f>
        <v>0</v>
      </c>
      <c r="R1393" t="str">
        <f t="shared" si="118"/>
        <v/>
      </c>
      <c r="S1393">
        <f>Sheet9!B631</f>
        <v>0</v>
      </c>
      <c r="T1393" t="s">
        <v>183</v>
      </c>
      <c r="U1393" t="s">
        <v>184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Sheet9!D632</f>
        <v>0</v>
      </c>
      <c r="O1394">
        <f>Sheet9!E632</f>
        <v>0</v>
      </c>
      <c r="P1394" t="str">
        <f>IFERROR(VLOOKUP(O1394,Sheet6!A:B,2,0),"")</f>
        <v/>
      </c>
      <c r="Q1394">
        <f>Sheet9!A632</f>
        <v>0</v>
      </c>
      <c r="R1394" t="str">
        <f t="shared" si="118"/>
        <v/>
      </c>
      <c r="S1394">
        <f>Sheet9!B632</f>
        <v>0</v>
      </c>
      <c r="T1394" t="s">
        <v>183</v>
      </c>
      <c r="U1394" t="s">
        <v>184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Sheet9!D633</f>
        <v>0</v>
      </c>
      <c r="O1395">
        <f>Sheet9!E633</f>
        <v>0</v>
      </c>
      <c r="P1395" t="str">
        <f>IFERROR(VLOOKUP(O1395,Sheet6!A:B,2,0),"")</f>
        <v/>
      </c>
      <c r="Q1395">
        <f>Sheet9!A633</f>
        <v>0</v>
      </c>
      <c r="R1395" t="str">
        <f t="shared" si="118"/>
        <v/>
      </c>
      <c r="S1395">
        <f>Sheet9!B633</f>
        <v>0</v>
      </c>
      <c r="T1395" t="s">
        <v>183</v>
      </c>
      <c r="U1395" t="s">
        <v>184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Sheet9!D634</f>
        <v>0</v>
      </c>
      <c r="O1396">
        <f>Sheet9!E634</f>
        <v>0</v>
      </c>
      <c r="P1396" t="str">
        <f>IFERROR(VLOOKUP(O1396,Sheet6!A:B,2,0),"")</f>
        <v/>
      </c>
      <c r="Q1396">
        <f>Sheet9!A634</f>
        <v>0</v>
      </c>
      <c r="R1396" t="str">
        <f t="shared" si="118"/>
        <v/>
      </c>
      <c r="S1396">
        <f>Sheet9!B634</f>
        <v>0</v>
      </c>
      <c r="T1396" t="s">
        <v>183</v>
      </c>
      <c r="U1396" t="s">
        <v>184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Sheet9!D635</f>
        <v>0</v>
      </c>
      <c r="O1397">
        <f>Sheet9!E635</f>
        <v>0</v>
      </c>
      <c r="P1397" t="str">
        <f>IFERROR(VLOOKUP(O1397,Sheet6!A:B,2,0),"")</f>
        <v/>
      </c>
      <c r="Q1397">
        <f>Sheet9!A635</f>
        <v>0</v>
      </c>
      <c r="R1397" t="str">
        <f t="shared" si="118"/>
        <v/>
      </c>
      <c r="S1397">
        <f>Sheet9!B635</f>
        <v>0</v>
      </c>
      <c r="T1397" t="s">
        <v>183</v>
      </c>
      <c r="U1397" t="s">
        <v>184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Sheet9!D636</f>
        <v>0</v>
      </c>
      <c r="O1398">
        <f>Sheet9!E636</f>
        <v>0</v>
      </c>
      <c r="P1398" t="str">
        <f>IFERROR(VLOOKUP(O1398,Sheet6!A:B,2,0),"")</f>
        <v/>
      </c>
      <c r="Q1398">
        <f>Sheet9!A636</f>
        <v>0</v>
      </c>
      <c r="R1398" t="str">
        <f t="shared" si="118"/>
        <v/>
      </c>
      <c r="S1398">
        <f>Sheet9!B636</f>
        <v>0</v>
      </c>
      <c r="T1398" t="s">
        <v>183</v>
      </c>
      <c r="U1398" t="s">
        <v>184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Sheet9!D637</f>
        <v>0</v>
      </c>
      <c r="O1399">
        <f>Sheet9!E637</f>
        <v>0</v>
      </c>
      <c r="P1399" t="str">
        <f>IFERROR(VLOOKUP(O1399,Sheet6!A:B,2,0),"")</f>
        <v/>
      </c>
      <c r="Q1399">
        <f>Sheet9!A637</f>
        <v>0</v>
      </c>
      <c r="R1399" t="str">
        <f t="shared" si="118"/>
        <v/>
      </c>
      <c r="S1399">
        <f>Sheet9!B637</f>
        <v>0</v>
      </c>
      <c r="T1399" t="s">
        <v>183</v>
      </c>
      <c r="U1399" t="s">
        <v>184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Sheet9!D638</f>
        <v>0</v>
      </c>
      <c r="O1400">
        <f>Sheet9!E638</f>
        <v>0</v>
      </c>
      <c r="P1400" t="str">
        <f>IFERROR(VLOOKUP(O1400,Sheet6!A:B,2,0),"")</f>
        <v/>
      </c>
      <c r="Q1400">
        <f>Sheet9!A638</f>
        <v>0</v>
      </c>
      <c r="R1400" t="str">
        <f t="shared" si="118"/>
        <v/>
      </c>
      <c r="S1400">
        <f>Sheet9!B638</f>
        <v>0</v>
      </c>
      <c r="T1400" t="s">
        <v>183</v>
      </c>
      <c r="U1400" t="s">
        <v>184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Sheet9!D639</f>
        <v>0</v>
      </c>
      <c r="O1401">
        <f>Sheet9!E639</f>
        <v>0</v>
      </c>
      <c r="P1401" t="str">
        <f>IFERROR(VLOOKUP(O1401,Sheet6!A:B,2,0),"")</f>
        <v/>
      </c>
      <c r="Q1401">
        <f>Sheet9!A639</f>
        <v>0</v>
      </c>
      <c r="R1401" t="str">
        <f t="shared" si="118"/>
        <v/>
      </c>
      <c r="S1401">
        <f>Sheet9!B639</f>
        <v>0</v>
      </c>
      <c r="T1401" t="s">
        <v>183</v>
      </c>
      <c r="U1401" t="s">
        <v>184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Sheet9!D640</f>
        <v>0</v>
      </c>
      <c r="O1402">
        <f>Sheet9!E640</f>
        <v>0</v>
      </c>
      <c r="P1402" t="str">
        <f>IFERROR(VLOOKUP(O1402,Sheet6!A:B,2,0),"")</f>
        <v/>
      </c>
      <c r="Q1402">
        <f>Sheet9!A640</f>
        <v>0</v>
      </c>
      <c r="R1402" t="str">
        <f t="shared" si="118"/>
        <v/>
      </c>
      <c r="S1402">
        <f>Sheet9!B640</f>
        <v>0</v>
      </c>
      <c r="T1402" t="s">
        <v>183</v>
      </c>
      <c r="U1402" t="s">
        <v>184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Sheet9!D641</f>
        <v>0</v>
      </c>
      <c r="O1403">
        <f>Sheet9!E641</f>
        <v>0</v>
      </c>
      <c r="P1403" t="str">
        <f>IFERROR(VLOOKUP(O1403,Sheet6!A:B,2,0),"")</f>
        <v/>
      </c>
      <c r="Q1403">
        <f>Sheet9!A641</f>
        <v>0</v>
      </c>
      <c r="R1403" t="str">
        <f t="shared" ref="R1403:R1466" si="123">IFERROR(VLOOKUP(Q1403,AG:AH,2,0),"")</f>
        <v/>
      </c>
      <c r="S1403">
        <f>Sheet9!B641</f>
        <v>0</v>
      </c>
      <c r="T1403" t="s">
        <v>183</v>
      </c>
      <c r="U1403" t="s">
        <v>184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Sheet9!D642</f>
        <v>0</v>
      </c>
      <c r="O1404">
        <f>Sheet9!E642</f>
        <v>0</v>
      </c>
      <c r="P1404" t="str">
        <f>IFERROR(VLOOKUP(O1404,Sheet6!A:B,2,0),"")</f>
        <v/>
      </c>
      <c r="Q1404">
        <f>Sheet9!A642</f>
        <v>0</v>
      </c>
      <c r="R1404" t="str">
        <f t="shared" si="123"/>
        <v/>
      </c>
      <c r="S1404">
        <f>Sheet9!B642</f>
        <v>0</v>
      </c>
      <c r="T1404" t="s">
        <v>183</v>
      </c>
      <c r="U1404" t="s">
        <v>184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Sheet9!D643</f>
        <v>0</v>
      </c>
      <c r="O1405">
        <f>Sheet9!E643</f>
        <v>0</v>
      </c>
      <c r="P1405" t="str">
        <f>IFERROR(VLOOKUP(O1405,Sheet6!A:B,2,0),"")</f>
        <v/>
      </c>
      <c r="Q1405">
        <f>Sheet9!A643</f>
        <v>0</v>
      </c>
      <c r="R1405" t="str">
        <f t="shared" si="123"/>
        <v/>
      </c>
      <c r="S1405">
        <f>Sheet9!B643</f>
        <v>0</v>
      </c>
      <c r="T1405" t="s">
        <v>183</v>
      </c>
      <c r="U1405" t="s">
        <v>184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Sheet9!D644</f>
        <v>0</v>
      </c>
      <c r="O1406">
        <f>Sheet9!E644</f>
        <v>0</v>
      </c>
      <c r="P1406" t="str">
        <f>IFERROR(VLOOKUP(O1406,Sheet6!A:B,2,0),"")</f>
        <v/>
      </c>
      <c r="Q1406">
        <f>Sheet9!A644</f>
        <v>0</v>
      </c>
      <c r="R1406" t="str">
        <f t="shared" si="123"/>
        <v/>
      </c>
      <c r="S1406">
        <f>Sheet9!B644</f>
        <v>0</v>
      </c>
      <c r="T1406" t="s">
        <v>183</v>
      </c>
      <c r="U1406" t="s">
        <v>184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Sheet9!D645</f>
        <v>0</v>
      </c>
      <c r="O1407">
        <f>Sheet9!E645</f>
        <v>0</v>
      </c>
      <c r="P1407" t="str">
        <f>IFERROR(VLOOKUP(O1407,Sheet6!A:B,2,0),"")</f>
        <v/>
      </c>
      <c r="Q1407">
        <f>Sheet9!A645</f>
        <v>0</v>
      </c>
      <c r="R1407" t="str">
        <f t="shared" si="123"/>
        <v/>
      </c>
      <c r="S1407">
        <f>Sheet9!B645</f>
        <v>0</v>
      </c>
      <c r="T1407" t="s">
        <v>183</v>
      </c>
      <c r="U1407" t="s">
        <v>184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Sheet9!D646</f>
        <v>0</v>
      </c>
      <c r="O1408">
        <f>Sheet9!E646</f>
        <v>0</v>
      </c>
      <c r="P1408" t="str">
        <f>IFERROR(VLOOKUP(O1408,Sheet6!A:B,2,0),"")</f>
        <v/>
      </c>
      <c r="Q1408">
        <f>Sheet9!A646</f>
        <v>0</v>
      </c>
      <c r="R1408" t="str">
        <f t="shared" si="123"/>
        <v/>
      </c>
      <c r="S1408">
        <f>Sheet9!B646</f>
        <v>0</v>
      </c>
      <c r="T1408" t="s">
        <v>183</v>
      </c>
      <c r="U1408" t="s">
        <v>184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Sheet9!D647</f>
        <v>0</v>
      </c>
      <c r="O1409">
        <f>Sheet9!E647</f>
        <v>0</v>
      </c>
      <c r="P1409" t="str">
        <f>IFERROR(VLOOKUP(O1409,Sheet6!A:B,2,0),"")</f>
        <v/>
      </c>
      <c r="Q1409">
        <f>Sheet9!A647</f>
        <v>0</v>
      </c>
      <c r="R1409" t="str">
        <f t="shared" si="123"/>
        <v/>
      </c>
      <c r="S1409">
        <f>Sheet9!B647</f>
        <v>0</v>
      </c>
      <c r="T1409" t="s">
        <v>183</v>
      </c>
      <c r="U1409" t="s">
        <v>184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Sheet9!D648</f>
        <v>0</v>
      </c>
      <c r="O1410">
        <f>Sheet9!E648</f>
        <v>0</v>
      </c>
      <c r="P1410" t="str">
        <f>IFERROR(VLOOKUP(O1410,Sheet6!A:B,2,0),"")</f>
        <v/>
      </c>
      <c r="Q1410">
        <f>Sheet9!A648</f>
        <v>0</v>
      </c>
      <c r="R1410" t="str">
        <f t="shared" si="123"/>
        <v/>
      </c>
      <c r="S1410">
        <f>Sheet9!B648</f>
        <v>0</v>
      </c>
      <c r="T1410" t="s">
        <v>183</v>
      </c>
      <c r="U1410" t="s">
        <v>184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Sheet9!D649</f>
        <v>0</v>
      </c>
      <c r="O1411">
        <f>Sheet9!E649</f>
        <v>0</v>
      </c>
      <c r="P1411" t="str">
        <f>IFERROR(VLOOKUP(O1411,Sheet6!A:B,2,0),"")</f>
        <v/>
      </c>
      <c r="Q1411">
        <f>Sheet9!A649</f>
        <v>0</v>
      </c>
      <c r="R1411" t="str">
        <f t="shared" si="123"/>
        <v/>
      </c>
      <c r="S1411">
        <f>Sheet9!B649</f>
        <v>0</v>
      </c>
      <c r="T1411" t="s">
        <v>183</v>
      </c>
      <c r="U1411" t="s">
        <v>184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Sheet9!D650</f>
        <v>0</v>
      </c>
      <c r="O1412">
        <f>Sheet9!E650</f>
        <v>0</v>
      </c>
      <c r="P1412" t="str">
        <f>IFERROR(VLOOKUP(O1412,Sheet6!A:B,2,0),"")</f>
        <v/>
      </c>
      <c r="Q1412">
        <f>Sheet9!A650</f>
        <v>0</v>
      </c>
      <c r="R1412" t="str">
        <f t="shared" si="123"/>
        <v/>
      </c>
      <c r="S1412">
        <f>Sheet9!B650</f>
        <v>0</v>
      </c>
      <c r="T1412" t="s">
        <v>183</v>
      </c>
      <c r="U1412" t="s">
        <v>184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Sheet9!D651</f>
        <v>0</v>
      </c>
      <c r="O1413">
        <f>Sheet9!E651</f>
        <v>0</v>
      </c>
      <c r="P1413" t="str">
        <f>IFERROR(VLOOKUP(O1413,Sheet6!A:B,2,0),"")</f>
        <v/>
      </c>
      <c r="Q1413">
        <f>Sheet9!A651</f>
        <v>0</v>
      </c>
      <c r="R1413" t="str">
        <f t="shared" si="123"/>
        <v/>
      </c>
      <c r="S1413">
        <f>Sheet9!B651</f>
        <v>0</v>
      </c>
      <c r="T1413" t="s">
        <v>183</v>
      </c>
      <c r="U1413" t="s">
        <v>184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Sheet9!D652</f>
        <v>0</v>
      </c>
      <c r="O1414">
        <f>Sheet9!E652</f>
        <v>0</v>
      </c>
      <c r="P1414" t="str">
        <f>IFERROR(VLOOKUP(O1414,Sheet6!A:B,2,0),"")</f>
        <v/>
      </c>
      <c r="Q1414">
        <f>Sheet9!A652</f>
        <v>0</v>
      </c>
      <c r="R1414" t="str">
        <f t="shared" si="123"/>
        <v/>
      </c>
      <c r="S1414">
        <f>Sheet9!B652</f>
        <v>0</v>
      </c>
      <c r="T1414" t="s">
        <v>183</v>
      </c>
      <c r="U1414" t="s">
        <v>184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Sheet9!D653</f>
        <v>0</v>
      </c>
      <c r="O1415">
        <f>Sheet9!E653</f>
        <v>0</v>
      </c>
      <c r="P1415" t="str">
        <f>IFERROR(VLOOKUP(O1415,Sheet6!A:B,2,0),"")</f>
        <v/>
      </c>
      <c r="Q1415">
        <f>Sheet9!A653</f>
        <v>0</v>
      </c>
      <c r="R1415" t="str">
        <f t="shared" si="123"/>
        <v/>
      </c>
      <c r="S1415">
        <f>Sheet9!B653</f>
        <v>0</v>
      </c>
      <c r="T1415" t="s">
        <v>183</v>
      </c>
      <c r="U1415" t="s">
        <v>184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Sheet9!D654</f>
        <v>0</v>
      </c>
      <c r="O1416">
        <f>Sheet9!E654</f>
        <v>0</v>
      </c>
      <c r="P1416" t="str">
        <f>IFERROR(VLOOKUP(O1416,Sheet6!A:B,2,0),"")</f>
        <v/>
      </c>
      <c r="Q1416">
        <f>Sheet9!A654</f>
        <v>0</v>
      </c>
      <c r="R1416" t="str">
        <f t="shared" si="123"/>
        <v/>
      </c>
      <c r="S1416">
        <f>Sheet9!B654</f>
        <v>0</v>
      </c>
      <c r="T1416" t="s">
        <v>183</v>
      </c>
      <c r="U1416" t="s">
        <v>184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Sheet9!D655</f>
        <v>0</v>
      </c>
      <c r="O1417">
        <f>Sheet9!E655</f>
        <v>0</v>
      </c>
      <c r="P1417" t="str">
        <f>IFERROR(VLOOKUP(O1417,Sheet6!A:B,2,0),"")</f>
        <v/>
      </c>
      <c r="Q1417">
        <f>Sheet9!A655</f>
        <v>0</v>
      </c>
      <c r="R1417" t="str">
        <f t="shared" si="123"/>
        <v/>
      </c>
      <c r="S1417">
        <f>Sheet9!B655</f>
        <v>0</v>
      </c>
      <c r="T1417" t="s">
        <v>183</v>
      </c>
      <c r="U1417" t="s">
        <v>184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Sheet9!D656</f>
        <v>0</v>
      </c>
      <c r="O1418">
        <f>Sheet9!E656</f>
        <v>0</v>
      </c>
      <c r="P1418" t="str">
        <f>IFERROR(VLOOKUP(O1418,Sheet6!A:B,2,0),"")</f>
        <v/>
      </c>
      <c r="Q1418">
        <f>Sheet9!A656</f>
        <v>0</v>
      </c>
      <c r="R1418" t="str">
        <f t="shared" si="123"/>
        <v/>
      </c>
      <c r="S1418">
        <f>Sheet9!B656</f>
        <v>0</v>
      </c>
      <c r="T1418" t="s">
        <v>183</v>
      </c>
      <c r="U1418" t="s">
        <v>184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Sheet9!D657</f>
        <v>0</v>
      </c>
      <c r="O1419">
        <f>Sheet9!E657</f>
        <v>0</v>
      </c>
      <c r="P1419" t="str">
        <f>IFERROR(VLOOKUP(O1419,Sheet6!A:B,2,0),"")</f>
        <v/>
      </c>
      <c r="Q1419">
        <f>Sheet9!A657</f>
        <v>0</v>
      </c>
      <c r="R1419" t="str">
        <f t="shared" si="123"/>
        <v/>
      </c>
      <c r="S1419">
        <f>Sheet9!B657</f>
        <v>0</v>
      </c>
      <c r="T1419" t="s">
        <v>183</v>
      </c>
      <c r="U1419" t="s">
        <v>184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Sheet9!D658</f>
        <v>0</v>
      </c>
      <c r="O1420">
        <f>Sheet9!E658</f>
        <v>0</v>
      </c>
      <c r="P1420" t="str">
        <f>IFERROR(VLOOKUP(O1420,Sheet6!A:B,2,0),"")</f>
        <v/>
      </c>
      <c r="Q1420">
        <f>Sheet9!A658</f>
        <v>0</v>
      </c>
      <c r="R1420" t="str">
        <f t="shared" si="123"/>
        <v/>
      </c>
      <c r="S1420">
        <f>Sheet9!B658</f>
        <v>0</v>
      </c>
      <c r="T1420" t="s">
        <v>183</v>
      </c>
      <c r="U1420" t="s">
        <v>184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Sheet9!D659</f>
        <v>0</v>
      </c>
      <c r="O1421">
        <f>Sheet9!E659</f>
        <v>0</v>
      </c>
      <c r="P1421" t="str">
        <f>IFERROR(VLOOKUP(O1421,Sheet6!A:B,2,0),"")</f>
        <v/>
      </c>
      <c r="Q1421">
        <f>Sheet9!A659</f>
        <v>0</v>
      </c>
      <c r="R1421" t="str">
        <f t="shared" si="123"/>
        <v/>
      </c>
      <c r="S1421">
        <f>Sheet9!B659</f>
        <v>0</v>
      </c>
      <c r="T1421" t="s">
        <v>183</v>
      </c>
      <c r="U1421" t="s">
        <v>184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Sheet9!D660</f>
        <v>0</v>
      </c>
      <c r="O1422">
        <f>Sheet9!E660</f>
        <v>0</v>
      </c>
      <c r="P1422" t="str">
        <f>IFERROR(VLOOKUP(O1422,Sheet6!A:B,2,0),"")</f>
        <v/>
      </c>
      <c r="Q1422">
        <f>Sheet9!A660</f>
        <v>0</v>
      </c>
      <c r="R1422" t="str">
        <f t="shared" si="123"/>
        <v/>
      </c>
      <c r="S1422">
        <f>Sheet9!B660</f>
        <v>0</v>
      </c>
      <c r="T1422" t="s">
        <v>183</v>
      </c>
      <c r="U1422" t="s">
        <v>184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Sheet9!D661</f>
        <v>0</v>
      </c>
      <c r="O1423">
        <f>Sheet9!E661</f>
        <v>0</v>
      </c>
      <c r="P1423" t="str">
        <f>IFERROR(VLOOKUP(O1423,Sheet6!A:B,2,0),"")</f>
        <v/>
      </c>
      <c r="Q1423">
        <f>Sheet9!A661</f>
        <v>0</v>
      </c>
      <c r="R1423" t="str">
        <f t="shared" si="123"/>
        <v/>
      </c>
      <c r="S1423">
        <f>Sheet9!B661</f>
        <v>0</v>
      </c>
      <c r="T1423" t="s">
        <v>183</v>
      </c>
      <c r="U1423" t="s">
        <v>184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Sheet9!D662</f>
        <v>0</v>
      </c>
      <c r="O1424">
        <f>Sheet9!E662</f>
        <v>0</v>
      </c>
      <c r="P1424" t="str">
        <f>IFERROR(VLOOKUP(O1424,Sheet6!A:B,2,0),"")</f>
        <v/>
      </c>
      <c r="Q1424">
        <f>Sheet9!A662</f>
        <v>0</v>
      </c>
      <c r="R1424" t="str">
        <f t="shared" si="123"/>
        <v/>
      </c>
      <c r="S1424">
        <f>Sheet9!B662</f>
        <v>0</v>
      </c>
      <c r="T1424" t="s">
        <v>183</v>
      </c>
      <c r="U1424" t="s">
        <v>184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Sheet9!D663</f>
        <v>0</v>
      </c>
      <c r="O1425">
        <f>Sheet9!E663</f>
        <v>0</v>
      </c>
      <c r="P1425" t="str">
        <f>IFERROR(VLOOKUP(O1425,Sheet6!A:B,2,0),"")</f>
        <v/>
      </c>
      <c r="Q1425">
        <f>Sheet9!A663</f>
        <v>0</v>
      </c>
      <c r="R1425" t="str">
        <f t="shared" si="123"/>
        <v/>
      </c>
      <c r="S1425">
        <f>Sheet9!B663</f>
        <v>0</v>
      </c>
      <c r="T1425" t="s">
        <v>183</v>
      </c>
      <c r="U1425" t="s">
        <v>184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Sheet9!D664</f>
        <v>0</v>
      </c>
      <c r="O1426">
        <f>Sheet9!E664</f>
        <v>0</v>
      </c>
      <c r="P1426" t="str">
        <f>IFERROR(VLOOKUP(O1426,Sheet6!A:B,2,0),"")</f>
        <v/>
      </c>
      <c r="Q1426">
        <f>Sheet9!A664</f>
        <v>0</v>
      </c>
      <c r="R1426" t="str">
        <f t="shared" si="123"/>
        <v/>
      </c>
      <c r="S1426">
        <f>Sheet9!B664</f>
        <v>0</v>
      </c>
      <c r="T1426" t="s">
        <v>183</v>
      </c>
      <c r="U1426" t="s">
        <v>184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Sheet9!D665</f>
        <v>0</v>
      </c>
      <c r="O1427">
        <f>Sheet9!E665</f>
        <v>0</v>
      </c>
      <c r="P1427" t="str">
        <f>IFERROR(VLOOKUP(O1427,Sheet6!A:B,2,0),"")</f>
        <v/>
      </c>
      <c r="Q1427">
        <f>Sheet9!A665</f>
        <v>0</v>
      </c>
      <c r="R1427" t="str">
        <f t="shared" si="123"/>
        <v/>
      </c>
      <c r="S1427">
        <f>Sheet9!B665</f>
        <v>0</v>
      </c>
      <c r="T1427" t="s">
        <v>183</v>
      </c>
      <c r="U1427" t="s">
        <v>184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Sheet9!D666</f>
        <v>0</v>
      </c>
      <c r="O1428">
        <f>Sheet9!E666</f>
        <v>0</v>
      </c>
      <c r="P1428" t="str">
        <f>IFERROR(VLOOKUP(O1428,Sheet6!A:B,2,0),"")</f>
        <v/>
      </c>
      <c r="Q1428">
        <f>Sheet9!A666</f>
        <v>0</v>
      </c>
      <c r="R1428" t="str">
        <f t="shared" si="123"/>
        <v/>
      </c>
      <c r="S1428">
        <f>Sheet9!B666</f>
        <v>0</v>
      </c>
      <c r="T1428" t="s">
        <v>183</v>
      </c>
      <c r="U1428" t="s">
        <v>184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Sheet9!D667</f>
        <v>0</v>
      </c>
      <c r="O1429">
        <f>Sheet9!E667</f>
        <v>0</v>
      </c>
      <c r="P1429" t="str">
        <f>IFERROR(VLOOKUP(O1429,Sheet6!A:B,2,0),"")</f>
        <v/>
      </c>
      <c r="Q1429">
        <f>Sheet9!A667</f>
        <v>0</v>
      </c>
      <c r="R1429" t="str">
        <f t="shared" si="123"/>
        <v/>
      </c>
      <c r="S1429">
        <f>Sheet9!B667</f>
        <v>0</v>
      </c>
      <c r="T1429" t="s">
        <v>183</v>
      </c>
      <c r="U1429" t="s">
        <v>184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Sheet9!D668</f>
        <v>0</v>
      </c>
      <c r="O1430">
        <f>Sheet9!E668</f>
        <v>0</v>
      </c>
      <c r="P1430" t="str">
        <f>IFERROR(VLOOKUP(O1430,Sheet6!A:B,2,0),"")</f>
        <v/>
      </c>
      <c r="Q1430">
        <f>Sheet9!A668</f>
        <v>0</v>
      </c>
      <c r="R1430" t="str">
        <f t="shared" si="123"/>
        <v/>
      </c>
      <c r="S1430">
        <f>Sheet9!B668</f>
        <v>0</v>
      </c>
      <c r="T1430" t="s">
        <v>183</v>
      </c>
      <c r="U1430" t="s">
        <v>184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Sheet9!D669</f>
        <v>0</v>
      </c>
      <c r="O1431">
        <f>Sheet9!E669</f>
        <v>0</v>
      </c>
      <c r="P1431" t="str">
        <f>IFERROR(VLOOKUP(O1431,Sheet6!A:B,2,0),"")</f>
        <v/>
      </c>
      <c r="Q1431">
        <f>Sheet9!A669</f>
        <v>0</v>
      </c>
      <c r="R1431" t="str">
        <f t="shared" si="123"/>
        <v/>
      </c>
      <c r="S1431">
        <f>Sheet9!B669</f>
        <v>0</v>
      </c>
      <c r="T1431" t="s">
        <v>183</v>
      </c>
      <c r="U1431" t="s">
        <v>184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Sheet9!D670</f>
        <v>0</v>
      </c>
      <c r="O1432">
        <f>Sheet9!E670</f>
        <v>0</v>
      </c>
      <c r="P1432" t="str">
        <f>IFERROR(VLOOKUP(O1432,Sheet6!A:B,2,0),"")</f>
        <v/>
      </c>
      <c r="Q1432">
        <f>Sheet9!A670</f>
        <v>0</v>
      </c>
      <c r="R1432" t="str">
        <f t="shared" si="123"/>
        <v/>
      </c>
      <c r="S1432">
        <f>Sheet9!B670</f>
        <v>0</v>
      </c>
      <c r="T1432" t="s">
        <v>183</v>
      </c>
      <c r="U1432" t="s">
        <v>184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Sheet9!D671</f>
        <v>0</v>
      </c>
      <c r="O1433">
        <f>Sheet9!E671</f>
        <v>0</v>
      </c>
      <c r="P1433" t="str">
        <f>IFERROR(VLOOKUP(O1433,Sheet6!A:B,2,0),"")</f>
        <v/>
      </c>
      <c r="Q1433">
        <f>Sheet9!A671</f>
        <v>0</v>
      </c>
      <c r="R1433" t="str">
        <f t="shared" si="123"/>
        <v/>
      </c>
      <c r="S1433">
        <f>Sheet9!B671</f>
        <v>0</v>
      </c>
      <c r="T1433" t="s">
        <v>183</v>
      </c>
      <c r="U1433" t="s">
        <v>184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Sheet9!D672</f>
        <v>0</v>
      </c>
      <c r="O1434">
        <f>Sheet9!E672</f>
        <v>0</v>
      </c>
      <c r="P1434" t="str">
        <f>IFERROR(VLOOKUP(O1434,Sheet6!A:B,2,0),"")</f>
        <v/>
      </c>
      <c r="Q1434">
        <f>Sheet9!A672</f>
        <v>0</v>
      </c>
      <c r="R1434" t="str">
        <f t="shared" si="123"/>
        <v/>
      </c>
      <c r="S1434">
        <f>Sheet9!B672</f>
        <v>0</v>
      </c>
      <c r="T1434" t="s">
        <v>183</v>
      </c>
      <c r="U1434" t="s">
        <v>184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Sheet9!D673</f>
        <v>0</v>
      </c>
      <c r="O1435">
        <f>Sheet9!E673</f>
        <v>0</v>
      </c>
      <c r="P1435" t="str">
        <f>IFERROR(VLOOKUP(O1435,Sheet6!A:B,2,0),"")</f>
        <v/>
      </c>
      <c r="Q1435">
        <f>Sheet9!A673</f>
        <v>0</v>
      </c>
      <c r="R1435" t="str">
        <f t="shared" si="123"/>
        <v/>
      </c>
      <c r="S1435">
        <f>Sheet9!B673</f>
        <v>0</v>
      </c>
      <c r="T1435" t="s">
        <v>183</v>
      </c>
      <c r="U1435" t="s">
        <v>184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Sheet9!D674</f>
        <v>0</v>
      </c>
      <c r="O1436">
        <f>Sheet9!E674</f>
        <v>0</v>
      </c>
      <c r="P1436" t="str">
        <f>IFERROR(VLOOKUP(O1436,Sheet6!A:B,2,0),"")</f>
        <v/>
      </c>
      <c r="Q1436">
        <f>Sheet9!A674</f>
        <v>0</v>
      </c>
      <c r="R1436" t="str">
        <f t="shared" si="123"/>
        <v/>
      </c>
      <c r="S1436">
        <f>Sheet9!B674</f>
        <v>0</v>
      </c>
      <c r="T1436" t="s">
        <v>183</v>
      </c>
      <c r="U1436" t="s">
        <v>184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Sheet9!D675</f>
        <v>0</v>
      </c>
      <c r="O1437">
        <f>Sheet9!E675</f>
        <v>0</v>
      </c>
      <c r="P1437" t="str">
        <f>IFERROR(VLOOKUP(O1437,Sheet6!A:B,2,0),"")</f>
        <v/>
      </c>
      <c r="Q1437">
        <f>Sheet9!A675</f>
        <v>0</v>
      </c>
      <c r="R1437" t="str">
        <f t="shared" si="123"/>
        <v/>
      </c>
      <c r="S1437">
        <f>Sheet9!B675</f>
        <v>0</v>
      </c>
      <c r="T1437" t="s">
        <v>183</v>
      </c>
      <c r="U1437" t="s">
        <v>184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Sheet9!D676</f>
        <v>0</v>
      </c>
      <c r="O1438">
        <f>Sheet9!E676</f>
        <v>0</v>
      </c>
      <c r="P1438" t="str">
        <f>IFERROR(VLOOKUP(O1438,Sheet6!A:B,2,0),"")</f>
        <v/>
      </c>
      <c r="Q1438">
        <f>Sheet9!A676</f>
        <v>0</v>
      </c>
      <c r="R1438" t="str">
        <f t="shared" si="123"/>
        <v/>
      </c>
      <c r="S1438">
        <f>Sheet9!B676</f>
        <v>0</v>
      </c>
      <c r="T1438" t="s">
        <v>183</v>
      </c>
      <c r="U1438" t="s">
        <v>184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Sheet9!D677</f>
        <v>0</v>
      </c>
      <c r="O1439">
        <f>Sheet9!E677</f>
        <v>0</v>
      </c>
      <c r="P1439" t="str">
        <f>IFERROR(VLOOKUP(O1439,Sheet6!A:B,2,0),"")</f>
        <v/>
      </c>
      <c r="Q1439">
        <f>Sheet9!A677</f>
        <v>0</v>
      </c>
      <c r="R1439" t="str">
        <f t="shared" si="123"/>
        <v/>
      </c>
      <c r="S1439">
        <f>Sheet9!B677</f>
        <v>0</v>
      </c>
      <c r="T1439" t="s">
        <v>183</v>
      </c>
      <c r="U1439" t="s">
        <v>184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Sheet9!D678</f>
        <v>0</v>
      </c>
      <c r="O1440">
        <f>Sheet9!E678</f>
        <v>0</v>
      </c>
      <c r="P1440" t="str">
        <f>IFERROR(VLOOKUP(O1440,Sheet6!A:B,2,0),"")</f>
        <v/>
      </c>
      <c r="Q1440">
        <f>Sheet9!A678</f>
        <v>0</v>
      </c>
      <c r="R1440" t="str">
        <f t="shared" si="123"/>
        <v/>
      </c>
      <c r="S1440">
        <f>Sheet9!B678</f>
        <v>0</v>
      </c>
      <c r="T1440" t="s">
        <v>183</v>
      </c>
      <c r="U1440" t="s">
        <v>184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Sheet9!D679</f>
        <v>0</v>
      </c>
      <c r="O1441">
        <f>Sheet9!E679</f>
        <v>0</v>
      </c>
      <c r="P1441" t="str">
        <f>IFERROR(VLOOKUP(O1441,Sheet6!A:B,2,0),"")</f>
        <v/>
      </c>
      <c r="Q1441">
        <f>Sheet9!A679</f>
        <v>0</v>
      </c>
      <c r="R1441" t="str">
        <f t="shared" si="123"/>
        <v/>
      </c>
      <c r="S1441">
        <f>Sheet9!B679</f>
        <v>0</v>
      </c>
      <c r="T1441" t="s">
        <v>183</v>
      </c>
      <c r="U1441" t="s">
        <v>184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Sheet9!D680</f>
        <v>0</v>
      </c>
      <c r="O1442">
        <f>Sheet9!E680</f>
        <v>0</v>
      </c>
      <c r="P1442" t="str">
        <f>IFERROR(VLOOKUP(O1442,Sheet6!A:B,2,0),"")</f>
        <v/>
      </c>
      <c r="Q1442">
        <f>Sheet9!A680</f>
        <v>0</v>
      </c>
      <c r="R1442" t="str">
        <f t="shared" si="123"/>
        <v/>
      </c>
      <c r="S1442">
        <f>Sheet9!B680</f>
        <v>0</v>
      </c>
      <c r="T1442" t="s">
        <v>183</v>
      </c>
      <c r="U1442" t="s">
        <v>184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Sheet9!D681</f>
        <v>0</v>
      </c>
      <c r="O1443">
        <f>Sheet9!E681</f>
        <v>0</v>
      </c>
      <c r="P1443" t="str">
        <f>IFERROR(VLOOKUP(O1443,Sheet6!A:B,2,0),"")</f>
        <v/>
      </c>
      <c r="Q1443">
        <f>Sheet9!A681</f>
        <v>0</v>
      </c>
      <c r="R1443" t="str">
        <f t="shared" si="123"/>
        <v/>
      </c>
      <c r="S1443">
        <f>Sheet9!B681</f>
        <v>0</v>
      </c>
      <c r="T1443" t="s">
        <v>183</v>
      </c>
      <c r="U1443" t="s">
        <v>184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Sheet9!D682</f>
        <v>0</v>
      </c>
      <c r="O1444">
        <f>Sheet9!E682</f>
        <v>0</v>
      </c>
      <c r="P1444" t="str">
        <f>IFERROR(VLOOKUP(O1444,Sheet6!A:B,2,0),"")</f>
        <v/>
      </c>
      <c r="Q1444">
        <f>Sheet9!A682</f>
        <v>0</v>
      </c>
      <c r="R1444" t="str">
        <f t="shared" si="123"/>
        <v/>
      </c>
      <c r="S1444">
        <f>Sheet9!B682</f>
        <v>0</v>
      </c>
      <c r="T1444" t="s">
        <v>183</v>
      </c>
      <c r="U1444" t="s">
        <v>184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Sheet9!D683</f>
        <v>0</v>
      </c>
      <c r="O1445">
        <f>Sheet9!E683</f>
        <v>0</v>
      </c>
      <c r="P1445" t="str">
        <f>IFERROR(VLOOKUP(O1445,Sheet6!A:B,2,0),"")</f>
        <v/>
      </c>
      <c r="Q1445">
        <f>Sheet9!A683</f>
        <v>0</v>
      </c>
      <c r="R1445" t="str">
        <f t="shared" si="123"/>
        <v/>
      </c>
      <c r="S1445">
        <f>Sheet9!B683</f>
        <v>0</v>
      </c>
      <c r="T1445" t="s">
        <v>183</v>
      </c>
      <c r="U1445" t="s">
        <v>184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Sheet9!D684</f>
        <v>0</v>
      </c>
      <c r="O1446">
        <f>Sheet9!E684</f>
        <v>0</v>
      </c>
      <c r="P1446" t="str">
        <f>IFERROR(VLOOKUP(O1446,Sheet6!A:B,2,0),"")</f>
        <v/>
      </c>
      <c r="Q1446">
        <f>Sheet9!A684</f>
        <v>0</v>
      </c>
      <c r="R1446" t="str">
        <f t="shared" si="123"/>
        <v/>
      </c>
      <c r="S1446">
        <f>Sheet9!B684</f>
        <v>0</v>
      </c>
      <c r="T1446" t="s">
        <v>183</v>
      </c>
      <c r="U1446" t="s">
        <v>184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Sheet9!D685</f>
        <v>0</v>
      </c>
      <c r="O1447">
        <f>Sheet9!E685</f>
        <v>0</v>
      </c>
      <c r="P1447" t="str">
        <f>IFERROR(VLOOKUP(O1447,Sheet6!A:B,2,0),"")</f>
        <v/>
      </c>
      <c r="Q1447">
        <f>Sheet9!A685</f>
        <v>0</v>
      </c>
      <c r="R1447" t="str">
        <f t="shared" si="123"/>
        <v/>
      </c>
      <c r="S1447">
        <f>Sheet9!B685</f>
        <v>0</v>
      </c>
      <c r="T1447" t="s">
        <v>183</v>
      </c>
      <c r="U1447" t="s">
        <v>184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Sheet9!D686</f>
        <v>0</v>
      </c>
      <c r="O1448">
        <f>Sheet9!E686</f>
        <v>0</v>
      </c>
      <c r="P1448" t="str">
        <f>IFERROR(VLOOKUP(O1448,Sheet6!A:B,2,0),"")</f>
        <v/>
      </c>
      <c r="Q1448">
        <f>Sheet9!A686</f>
        <v>0</v>
      </c>
      <c r="R1448" t="str">
        <f t="shared" si="123"/>
        <v/>
      </c>
      <c r="S1448">
        <f>Sheet9!B686</f>
        <v>0</v>
      </c>
      <c r="T1448" t="s">
        <v>183</v>
      </c>
      <c r="U1448" t="s">
        <v>184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Sheet9!D687</f>
        <v>0</v>
      </c>
      <c r="O1449">
        <f>Sheet9!E687</f>
        <v>0</v>
      </c>
      <c r="P1449" t="str">
        <f>IFERROR(VLOOKUP(O1449,Sheet6!A:B,2,0),"")</f>
        <v/>
      </c>
      <c r="Q1449">
        <f>Sheet9!A687</f>
        <v>0</v>
      </c>
      <c r="R1449" t="str">
        <f t="shared" si="123"/>
        <v/>
      </c>
      <c r="S1449">
        <f>Sheet9!B687</f>
        <v>0</v>
      </c>
      <c r="T1449" t="s">
        <v>183</v>
      </c>
      <c r="U1449" t="s">
        <v>184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Sheet9!D688</f>
        <v>0</v>
      </c>
      <c r="O1450">
        <f>Sheet9!E688</f>
        <v>0</v>
      </c>
      <c r="P1450" t="str">
        <f>IFERROR(VLOOKUP(O1450,Sheet6!A:B,2,0),"")</f>
        <v/>
      </c>
      <c r="Q1450">
        <f>Sheet9!A688</f>
        <v>0</v>
      </c>
      <c r="R1450" t="str">
        <f t="shared" si="123"/>
        <v/>
      </c>
      <c r="S1450">
        <f>Sheet9!B688</f>
        <v>0</v>
      </c>
      <c r="T1450" t="s">
        <v>183</v>
      </c>
      <c r="U1450" t="s">
        <v>184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Sheet9!D689</f>
        <v>0</v>
      </c>
      <c r="O1451">
        <f>Sheet9!E689</f>
        <v>0</v>
      </c>
      <c r="P1451" t="str">
        <f>IFERROR(VLOOKUP(O1451,Sheet6!A:B,2,0),"")</f>
        <v/>
      </c>
      <c r="Q1451">
        <f>Sheet9!A689</f>
        <v>0</v>
      </c>
      <c r="R1451" t="str">
        <f t="shared" si="123"/>
        <v/>
      </c>
      <c r="S1451">
        <f>Sheet9!B689</f>
        <v>0</v>
      </c>
      <c r="T1451" t="s">
        <v>183</v>
      </c>
      <c r="U1451" t="s">
        <v>184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Sheet9!D690</f>
        <v>0</v>
      </c>
      <c r="O1452">
        <f>Sheet9!E690</f>
        <v>0</v>
      </c>
      <c r="P1452" t="str">
        <f>IFERROR(VLOOKUP(O1452,Sheet6!A:B,2,0),"")</f>
        <v/>
      </c>
      <c r="Q1452">
        <f>Sheet9!A690</f>
        <v>0</v>
      </c>
      <c r="R1452" t="str">
        <f t="shared" si="123"/>
        <v/>
      </c>
      <c r="S1452">
        <f>Sheet9!B690</f>
        <v>0</v>
      </c>
      <c r="T1452" t="s">
        <v>183</v>
      </c>
      <c r="U1452" t="s">
        <v>184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Sheet9!D691</f>
        <v>0</v>
      </c>
      <c r="O1453">
        <f>Sheet9!E691</f>
        <v>0</v>
      </c>
      <c r="P1453" t="str">
        <f>IFERROR(VLOOKUP(O1453,Sheet6!A:B,2,0),"")</f>
        <v/>
      </c>
      <c r="Q1453">
        <f>Sheet9!A691</f>
        <v>0</v>
      </c>
      <c r="R1453" t="str">
        <f t="shared" si="123"/>
        <v/>
      </c>
      <c r="S1453">
        <f>Sheet9!B691</f>
        <v>0</v>
      </c>
      <c r="T1453" t="s">
        <v>183</v>
      </c>
      <c r="U1453" t="s">
        <v>184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Sheet9!D692</f>
        <v>0</v>
      </c>
      <c r="O1454">
        <f>Sheet9!E692</f>
        <v>0</v>
      </c>
      <c r="P1454" t="str">
        <f>IFERROR(VLOOKUP(O1454,Sheet6!A:B,2,0),"")</f>
        <v/>
      </c>
      <c r="Q1454">
        <f>Sheet9!A692</f>
        <v>0</v>
      </c>
      <c r="R1454" t="str">
        <f t="shared" si="123"/>
        <v/>
      </c>
      <c r="S1454">
        <f>Sheet9!B692</f>
        <v>0</v>
      </c>
      <c r="T1454" t="s">
        <v>183</v>
      </c>
      <c r="U1454" t="s">
        <v>184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Sheet9!D693</f>
        <v>0</v>
      </c>
      <c r="O1455">
        <f>Sheet9!E693</f>
        <v>0</v>
      </c>
      <c r="P1455" t="str">
        <f>IFERROR(VLOOKUP(O1455,Sheet6!A:B,2,0),"")</f>
        <v/>
      </c>
      <c r="Q1455">
        <f>Sheet9!A693</f>
        <v>0</v>
      </c>
      <c r="R1455" t="str">
        <f t="shared" si="123"/>
        <v/>
      </c>
      <c r="S1455">
        <f>Sheet9!B693</f>
        <v>0</v>
      </c>
      <c r="T1455" t="s">
        <v>183</v>
      </c>
      <c r="U1455" t="s">
        <v>184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Sheet9!D694</f>
        <v>0</v>
      </c>
      <c r="O1456">
        <f>Sheet9!E694</f>
        <v>0</v>
      </c>
      <c r="P1456" t="str">
        <f>IFERROR(VLOOKUP(O1456,Sheet6!A:B,2,0),"")</f>
        <v/>
      </c>
      <c r="Q1456">
        <f>Sheet9!A694</f>
        <v>0</v>
      </c>
      <c r="R1456" t="str">
        <f t="shared" si="123"/>
        <v/>
      </c>
      <c r="S1456">
        <f>Sheet9!B694</f>
        <v>0</v>
      </c>
      <c r="T1456" t="s">
        <v>183</v>
      </c>
      <c r="U1456" t="s">
        <v>184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Sheet9!D695</f>
        <v>0</v>
      </c>
      <c r="O1457">
        <f>Sheet9!E695</f>
        <v>0</v>
      </c>
      <c r="P1457" t="str">
        <f>IFERROR(VLOOKUP(O1457,Sheet6!A:B,2,0),"")</f>
        <v/>
      </c>
      <c r="Q1457">
        <f>Sheet9!A695</f>
        <v>0</v>
      </c>
      <c r="R1457" t="str">
        <f t="shared" si="123"/>
        <v/>
      </c>
      <c r="S1457">
        <f>Sheet9!B695</f>
        <v>0</v>
      </c>
      <c r="T1457" t="s">
        <v>183</v>
      </c>
      <c r="U1457" t="s">
        <v>184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Sheet9!D696</f>
        <v>0</v>
      </c>
      <c r="O1458">
        <f>Sheet9!E696</f>
        <v>0</v>
      </c>
      <c r="P1458" t="str">
        <f>IFERROR(VLOOKUP(O1458,Sheet6!A:B,2,0),"")</f>
        <v/>
      </c>
      <c r="Q1458">
        <f>Sheet9!A696</f>
        <v>0</v>
      </c>
      <c r="R1458" t="str">
        <f t="shared" si="123"/>
        <v/>
      </c>
      <c r="S1458">
        <f>Sheet9!B696</f>
        <v>0</v>
      </c>
      <c r="T1458" t="s">
        <v>183</v>
      </c>
      <c r="U1458" t="s">
        <v>184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Sheet9!D697</f>
        <v>0</v>
      </c>
      <c r="O1459">
        <f>Sheet9!E697</f>
        <v>0</v>
      </c>
      <c r="P1459" t="str">
        <f>IFERROR(VLOOKUP(O1459,Sheet6!A:B,2,0),"")</f>
        <v/>
      </c>
      <c r="Q1459">
        <f>Sheet9!A697</f>
        <v>0</v>
      </c>
      <c r="R1459" t="str">
        <f t="shared" si="123"/>
        <v/>
      </c>
      <c r="S1459">
        <f>Sheet9!B697</f>
        <v>0</v>
      </c>
      <c r="T1459" t="s">
        <v>183</v>
      </c>
      <c r="U1459" t="s">
        <v>184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Sheet9!D698</f>
        <v>0</v>
      </c>
      <c r="O1460">
        <f>Sheet9!E698</f>
        <v>0</v>
      </c>
      <c r="P1460" t="str">
        <f>IFERROR(VLOOKUP(O1460,Sheet6!A:B,2,0),"")</f>
        <v/>
      </c>
      <c r="Q1460">
        <f>Sheet9!A698</f>
        <v>0</v>
      </c>
      <c r="R1460" t="str">
        <f t="shared" si="123"/>
        <v/>
      </c>
      <c r="S1460">
        <f>Sheet9!B698</f>
        <v>0</v>
      </c>
      <c r="T1460" t="s">
        <v>183</v>
      </c>
      <c r="U1460" t="s">
        <v>184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Sheet9!D699</f>
        <v>0</v>
      </c>
      <c r="O1461">
        <f>Sheet9!E699</f>
        <v>0</v>
      </c>
      <c r="P1461" t="str">
        <f>IFERROR(VLOOKUP(O1461,Sheet6!A:B,2,0),"")</f>
        <v/>
      </c>
      <c r="Q1461">
        <f>Sheet9!A699</f>
        <v>0</v>
      </c>
      <c r="R1461" t="str">
        <f t="shared" si="123"/>
        <v/>
      </c>
      <c r="S1461">
        <f>Sheet9!B699</f>
        <v>0</v>
      </c>
      <c r="T1461" t="s">
        <v>183</v>
      </c>
      <c r="U1461" t="s">
        <v>184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Sheet9!D700</f>
        <v>0</v>
      </c>
      <c r="O1462">
        <f>Sheet9!E700</f>
        <v>0</v>
      </c>
      <c r="P1462" t="str">
        <f>IFERROR(VLOOKUP(O1462,Sheet6!A:B,2,0),"")</f>
        <v/>
      </c>
      <c r="Q1462">
        <f>Sheet9!A700</f>
        <v>0</v>
      </c>
      <c r="R1462" t="str">
        <f t="shared" si="123"/>
        <v/>
      </c>
      <c r="S1462">
        <f>Sheet9!B700</f>
        <v>0</v>
      </c>
      <c r="T1462" t="s">
        <v>183</v>
      </c>
      <c r="U1462" t="s">
        <v>184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Sheet9!D701</f>
        <v>0</v>
      </c>
      <c r="O1463">
        <f>Sheet9!E701</f>
        <v>0</v>
      </c>
      <c r="P1463" t="str">
        <f>IFERROR(VLOOKUP(O1463,Sheet6!A:B,2,0),"")</f>
        <v/>
      </c>
      <c r="Q1463">
        <f>Sheet9!A701</f>
        <v>0</v>
      </c>
      <c r="R1463" t="str">
        <f t="shared" si="123"/>
        <v/>
      </c>
      <c r="S1463">
        <f>Sheet9!B701</f>
        <v>0</v>
      </c>
      <c r="T1463" t="s">
        <v>183</v>
      </c>
      <c r="U1463" t="s">
        <v>184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Sheet9!D702</f>
        <v>0</v>
      </c>
      <c r="O1464">
        <f>Sheet9!E702</f>
        <v>0</v>
      </c>
      <c r="P1464" t="str">
        <f>IFERROR(VLOOKUP(O1464,Sheet6!A:B,2,0),"")</f>
        <v/>
      </c>
      <c r="Q1464">
        <f>Sheet9!A702</f>
        <v>0</v>
      </c>
      <c r="R1464" t="str">
        <f t="shared" si="123"/>
        <v/>
      </c>
      <c r="S1464">
        <f>Sheet9!B702</f>
        <v>0</v>
      </c>
      <c r="T1464" t="s">
        <v>183</v>
      </c>
      <c r="U1464" t="s">
        <v>184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Sheet9!D703</f>
        <v>0</v>
      </c>
      <c r="O1465">
        <f>Sheet9!E703</f>
        <v>0</v>
      </c>
      <c r="P1465" t="str">
        <f>IFERROR(VLOOKUP(O1465,Sheet6!A:B,2,0),"")</f>
        <v/>
      </c>
      <c r="Q1465">
        <f>Sheet9!A703</f>
        <v>0</v>
      </c>
      <c r="R1465" t="str">
        <f t="shared" si="123"/>
        <v/>
      </c>
      <c r="S1465">
        <f>Sheet9!B703</f>
        <v>0</v>
      </c>
      <c r="T1465" t="s">
        <v>183</v>
      </c>
      <c r="U1465" t="s">
        <v>184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Sheet9!D704</f>
        <v>0</v>
      </c>
      <c r="O1466">
        <f>Sheet9!E704</f>
        <v>0</v>
      </c>
      <c r="P1466" t="str">
        <f>IFERROR(VLOOKUP(O1466,Sheet6!A:B,2,0),"")</f>
        <v/>
      </c>
      <c r="Q1466">
        <f>Sheet9!A704</f>
        <v>0</v>
      </c>
      <c r="R1466" t="str">
        <f t="shared" si="123"/>
        <v/>
      </c>
      <c r="S1466">
        <f>Sheet9!B704</f>
        <v>0</v>
      </c>
      <c r="T1466" t="s">
        <v>183</v>
      </c>
      <c r="U1466" t="s">
        <v>184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Sheet9!D705</f>
        <v>0</v>
      </c>
      <c r="O1467">
        <f>Sheet9!E705</f>
        <v>0</v>
      </c>
      <c r="P1467" t="str">
        <f>IFERROR(VLOOKUP(O1467,Sheet6!A:B,2,0),"")</f>
        <v/>
      </c>
      <c r="Q1467">
        <f>Sheet9!A705</f>
        <v>0</v>
      </c>
      <c r="R1467" t="str">
        <f t="shared" ref="R1467:R1530" si="128">IFERROR(VLOOKUP(Q1467,AG:AH,2,0),"")</f>
        <v/>
      </c>
      <c r="S1467">
        <f>Sheet9!B705</f>
        <v>0</v>
      </c>
      <c r="T1467" t="s">
        <v>183</v>
      </c>
      <c r="U1467" t="s">
        <v>184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Sheet9!D706</f>
        <v>0</v>
      </c>
      <c r="O1468">
        <f>Sheet9!E706</f>
        <v>0</v>
      </c>
      <c r="P1468" t="str">
        <f>IFERROR(VLOOKUP(O1468,Sheet6!A:B,2,0),"")</f>
        <v/>
      </c>
      <c r="Q1468">
        <f>Sheet9!A706</f>
        <v>0</v>
      </c>
      <c r="R1468" t="str">
        <f t="shared" si="128"/>
        <v/>
      </c>
      <c r="S1468">
        <f>Sheet9!B706</f>
        <v>0</v>
      </c>
      <c r="T1468" t="s">
        <v>183</v>
      </c>
      <c r="U1468" t="s">
        <v>184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Sheet9!D707</f>
        <v>0</v>
      </c>
      <c r="O1469">
        <f>Sheet9!E707</f>
        <v>0</v>
      </c>
      <c r="P1469" t="str">
        <f>IFERROR(VLOOKUP(O1469,Sheet6!A:B,2,0),"")</f>
        <v/>
      </c>
      <c r="Q1469">
        <f>Sheet9!A707</f>
        <v>0</v>
      </c>
      <c r="R1469" t="str">
        <f t="shared" si="128"/>
        <v/>
      </c>
      <c r="S1469">
        <f>Sheet9!B707</f>
        <v>0</v>
      </c>
      <c r="T1469" t="s">
        <v>183</v>
      </c>
      <c r="U1469" t="s">
        <v>184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Sheet9!D708</f>
        <v>0</v>
      </c>
      <c r="O1470">
        <f>Sheet9!E708</f>
        <v>0</v>
      </c>
      <c r="P1470" t="str">
        <f>IFERROR(VLOOKUP(O1470,Sheet6!A:B,2,0),"")</f>
        <v/>
      </c>
      <c r="Q1470">
        <f>Sheet9!A708</f>
        <v>0</v>
      </c>
      <c r="R1470" t="str">
        <f t="shared" si="128"/>
        <v/>
      </c>
      <c r="S1470">
        <f>Sheet9!B708</f>
        <v>0</v>
      </c>
      <c r="T1470" t="s">
        <v>183</v>
      </c>
      <c r="U1470" t="s">
        <v>184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Sheet9!D709</f>
        <v>0</v>
      </c>
      <c r="O1471">
        <f>Sheet9!E709</f>
        <v>0</v>
      </c>
      <c r="P1471" t="str">
        <f>IFERROR(VLOOKUP(O1471,Sheet6!A:B,2,0),"")</f>
        <v/>
      </c>
      <c r="Q1471">
        <f>Sheet9!A709</f>
        <v>0</v>
      </c>
      <c r="R1471" t="str">
        <f t="shared" si="128"/>
        <v/>
      </c>
      <c r="S1471">
        <f>Sheet9!B709</f>
        <v>0</v>
      </c>
      <c r="T1471" t="s">
        <v>183</v>
      </c>
      <c r="U1471" t="s">
        <v>184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Sheet9!D710</f>
        <v>0</v>
      </c>
      <c r="O1472">
        <f>Sheet9!E710</f>
        <v>0</v>
      </c>
      <c r="P1472" t="str">
        <f>IFERROR(VLOOKUP(O1472,Sheet6!A:B,2,0),"")</f>
        <v/>
      </c>
      <c r="Q1472">
        <f>Sheet9!A710</f>
        <v>0</v>
      </c>
      <c r="R1472" t="str">
        <f t="shared" si="128"/>
        <v/>
      </c>
      <c r="S1472">
        <f>Sheet9!B710</f>
        <v>0</v>
      </c>
      <c r="T1472" t="s">
        <v>183</v>
      </c>
      <c r="U1472" t="s">
        <v>184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Sheet9!D711</f>
        <v>0</v>
      </c>
      <c r="O1473">
        <f>Sheet9!E711</f>
        <v>0</v>
      </c>
      <c r="P1473" t="str">
        <f>IFERROR(VLOOKUP(O1473,Sheet6!A:B,2,0),"")</f>
        <v/>
      </c>
      <c r="Q1473">
        <f>Sheet9!A711</f>
        <v>0</v>
      </c>
      <c r="R1473" t="str">
        <f t="shared" si="128"/>
        <v/>
      </c>
      <c r="S1473">
        <f>Sheet9!B711</f>
        <v>0</v>
      </c>
      <c r="T1473" t="s">
        <v>183</v>
      </c>
      <c r="U1473" t="s">
        <v>184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Sheet9!D712</f>
        <v>0</v>
      </c>
      <c r="O1474">
        <f>Sheet9!E712</f>
        <v>0</v>
      </c>
      <c r="P1474" t="str">
        <f>IFERROR(VLOOKUP(O1474,Sheet6!A:B,2,0),"")</f>
        <v/>
      </c>
      <c r="Q1474">
        <f>Sheet9!A712</f>
        <v>0</v>
      </c>
      <c r="R1474" t="str">
        <f t="shared" si="128"/>
        <v/>
      </c>
      <c r="S1474">
        <f>Sheet9!B712</f>
        <v>0</v>
      </c>
      <c r="T1474" t="s">
        <v>183</v>
      </c>
      <c r="U1474" t="s">
        <v>184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Sheet9!D713</f>
        <v>0</v>
      </c>
      <c r="O1475">
        <f>Sheet9!E713</f>
        <v>0</v>
      </c>
      <c r="P1475" t="str">
        <f>IFERROR(VLOOKUP(O1475,Sheet6!A:B,2,0),"")</f>
        <v/>
      </c>
      <c r="Q1475">
        <f>Sheet9!A713</f>
        <v>0</v>
      </c>
      <c r="R1475" t="str">
        <f t="shared" si="128"/>
        <v/>
      </c>
      <c r="S1475">
        <f>Sheet9!B713</f>
        <v>0</v>
      </c>
      <c r="T1475" t="s">
        <v>183</v>
      </c>
      <c r="U1475" t="s">
        <v>184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Sheet9!D714</f>
        <v>0</v>
      </c>
      <c r="O1476">
        <f>Sheet9!E714</f>
        <v>0</v>
      </c>
      <c r="P1476" t="str">
        <f>IFERROR(VLOOKUP(O1476,Sheet6!A:B,2,0),"")</f>
        <v/>
      </c>
      <c r="Q1476">
        <f>Sheet9!A714</f>
        <v>0</v>
      </c>
      <c r="R1476" t="str">
        <f t="shared" si="128"/>
        <v/>
      </c>
      <c r="S1476">
        <f>Sheet9!B714</f>
        <v>0</v>
      </c>
      <c r="T1476" t="s">
        <v>183</v>
      </c>
      <c r="U1476" t="s">
        <v>184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Sheet9!D715</f>
        <v>0</v>
      </c>
      <c r="O1477">
        <f>Sheet9!E715</f>
        <v>0</v>
      </c>
      <c r="P1477" t="str">
        <f>IFERROR(VLOOKUP(O1477,Sheet6!A:B,2,0),"")</f>
        <v/>
      </c>
      <c r="Q1477">
        <f>Sheet9!A715</f>
        <v>0</v>
      </c>
      <c r="R1477" t="str">
        <f t="shared" si="128"/>
        <v/>
      </c>
      <c r="S1477">
        <f>Sheet9!B715</f>
        <v>0</v>
      </c>
      <c r="T1477" t="s">
        <v>183</v>
      </c>
      <c r="U1477" t="s">
        <v>184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Sheet9!D716</f>
        <v>0</v>
      </c>
      <c r="O1478">
        <f>Sheet9!E716</f>
        <v>0</v>
      </c>
      <c r="P1478" t="str">
        <f>IFERROR(VLOOKUP(O1478,Sheet6!A:B,2,0),"")</f>
        <v/>
      </c>
      <c r="Q1478">
        <f>Sheet9!A716</f>
        <v>0</v>
      </c>
      <c r="R1478" t="str">
        <f t="shared" si="128"/>
        <v/>
      </c>
      <c r="S1478">
        <f>Sheet9!B716</f>
        <v>0</v>
      </c>
      <c r="T1478" t="s">
        <v>183</v>
      </c>
      <c r="U1478" t="s">
        <v>184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Sheet9!D717</f>
        <v>0</v>
      </c>
      <c r="O1479">
        <f>Sheet9!E717</f>
        <v>0</v>
      </c>
      <c r="P1479" t="str">
        <f>IFERROR(VLOOKUP(O1479,Sheet6!A:B,2,0),"")</f>
        <v/>
      </c>
      <c r="Q1479">
        <f>Sheet9!A717</f>
        <v>0</v>
      </c>
      <c r="R1479" t="str">
        <f t="shared" si="128"/>
        <v/>
      </c>
      <c r="S1479">
        <f>Sheet9!B717</f>
        <v>0</v>
      </c>
      <c r="T1479" t="s">
        <v>183</v>
      </c>
      <c r="U1479" t="s">
        <v>184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Sheet9!D718</f>
        <v>0</v>
      </c>
      <c r="O1480">
        <f>Sheet9!E718</f>
        <v>0</v>
      </c>
      <c r="P1480" t="str">
        <f>IFERROR(VLOOKUP(O1480,Sheet6!A:B,2,0),"")</f>
        <v/>
      </c>
      <c r="Q1480">
        <f>Sheet9!A718</f>
        <v>0</v>
      </c>
      <c r="R1480" t="str">
        <f t="shared" si="128"/>
        <v/>
      </c>
      <c r="S1480">
        <f>Sheet9!B718</f>
        <v>0</v>
      </c>
      <c r="T1480" t="s">
        <v>183</v>
      </c>
      <c r="U1480" t="s">
        <v>184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Sheet9!D719</f>
        <v>0</v>
      </c>
      <c r="O1481">
        <f>Sheet9!E719</f>
        <v>0</v>
      </c>
      <c r="P1481" t="str">
        <f>IFERROR(VLOOKUP(O1481,Sheet6!A:B,2,0),"")</f>
        <v/>
      </c>
      <c r="Q1481">
        <f>Sheet9!A719</f>
        <v>0</v>
      </c>
      <c r="R1481" t="str">
        <f t="shared" si="128"/>
        <v/>
      </c>
      <c r="S1481">
        <f>Sheet9!B719</f>
        <v>0</v>
      </c>
      <c r="T1481" t="s">
        <v>183</v>
      </c>
      <c r="U1481" t="s">
        <v>184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Sheet9!D720</f>
        <v>0</v>
      </c>
      <c r="O1482">
        <f>Sheet9!E720</f>
        <v>0</v>
      </c>
      <c r="P1482" t="str">
        <f>IFERROR(VLOOKUP(O1482,Sheet6!A:B,2,0),"")</f>
        <v/>
      </c>
      <c r="Q1482">
        <f>Sheet9!A720</f>
        <v>0</v>
      </c>
      <c r="R1482" t="str">
        <f t="shared" si="128"/>
        <v/>
      </c>
      <c r="S1482">
        <f>Sheet9!B720</f>
        <v>0</v>
      </c>
      <c r="T1482" t="s">
        <v>183</v>
      </c>
      <c r="U1482" t="s">
        <v>184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Sheet9!D721</f>
        <v>0</v>
      </c>
      <c r="O1483">
        <f>Sheet9!E721</f>
        <v>0</v>
      </c>
      <c r="P1483" t="str">
        <f>IFERROR(VLOOKUP(O1483,Sheet6!A:B,2,0),"")</f>
        <v/>
      </c>
      <c r="Q1483">
        <f>Sheet9!A721</f>
        <v>0</v>
      </c>
      <c r="R1483" t="str">
        <f t="shared" si="128"/>
        <v/>
      </c>
      <c r="S1483">
        <f>Sheet9!B721</f>
        <v>0</v>
      </c>
      <c r="T1483" t="s">
        <v>183</v>
      </c>
      <c r="U1483" t="s">
        <v>184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Sheet9!D722</f>
        <v>0</v>
      </c>
      <c r="O1484">
        <f>Sheet9!E722</f>
        <v>0</v>
      </c>
      <c r="P1484" t="str">
        <f>IFERROR(VLOOKUP(O1484,Sheet6!A:B,2,0),"")</f>
        <v/>
      </c>
      <c r="Q1484">
        <f>Sheet9!A722</f>
        <v>0</v>
      </c>
      <c r="R1484" t="str">
        <f t="shared" si="128"/>
        <v/>
      </c>
      <c r="S1484">
        <f>Sheet9!B722</f>
        <v>0</v>
      </c>
      <c r="T1484" t="s">
        <v>183</v>
      </c>
      <c r="U1484" t="s">
        <v>184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Sheet9!D723</f>
        <v>0</v>
      </c>
      <c r="O1485">
        <f>Sheet9!E723</f>
        <v>0</v>
      </c>
      <c r="P1485" t="str">
        <f>IFERROR(VLOOKUP(O1485,Sheet6!A:B,2,0),"")</f>
        <v/>
      </c>
      <c r="Q1485">
        <f>Sheet9!A723</f>
        <v>0</v>
      </c>
      <c r="R1485" t="str">
        <f t="shared" si="128"/>
        <v/>
      </c>
      <c r="S1485">
        <f>Sheet9!B723</f>
        <v>0</v>
      </c>
      <c r="T1485" t="s">
        <v>183</v>
      </c>
      <c r="U1485" t="s">
        <v>184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Sheet9!D724</f>
        <v>0</v>
      </c>
      <c r="O1486">
        <f>Sheet9!E724</f>
        <v>0</v>
      </c>
      <c r="P1486" t="str">
        <f>IFERROR(VLOOKUP(O1486,Sheet6!A:B,2,0),"")</f>
        <v/>
      </c>
      <c r="Q1486">
        <f>Sheet9!A724</f>
        <v>0</v>
      </c>
      <c r="R1486" t="str">
        <f t="shared" si="128"/>
        <v/>
      </c>
      <c r="S1486">
        <f>Sheet9!B724</f>
        <v>0</v>
      </c>
      <c r="T1486" t="s">
        <v>183</v>
      </c>
      <c r="U1486" t="s">
        <v>184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Sheet9!D725</f>
        <v>0</v>
      </c>
      <c r="O1487">
        <f>Sheet9!E725</f>
        <v>0</v>
      </c>
      <c r="P1487" t="str">
        <f>IFERROR(VLOOKUP(O1487,Sheet6!A:B,2,0),"")</f>
        <v/>
      </c>
      <c r="Q1487">
        <f>Sheet9!A725</f>
        <v>0</v>
      </c>
      <c r="R1487" t="str">
        <f t="shared" si="128"/>
        <v/>
      </c>
      <c r="S1487">
        <f>Sheet9!B725</f>
        <v>0</v>
      </c>
      <c r="T1487" t="s">
        <v>183</v>
      </c>
      <c r="U1487" t="s">
        <v>184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Sheet9!D726</f>
        <v>0</v>
      </c>
      <c r="O1488">
        <f>Sheet9!E726</f>
        <v>0</v>
      </c>
      <c r="P1488" t="str">
        <f>IFERROR(VLOOKUP(O1488,Sheet6!A:B,2,0),"")</f>
        <v/>
      </c>
      <c r="Q1488">
        <f>Sheet9!A726</f>
        <v>0</v>
      </c>
      <c r="R1488" t="str">
        <f t="shared" si="128"/>
        <v/>
      </c>
      <c r="S1488">
        <f>Sheet9!B726</f>
        <v>0</v>
      </c>
      <c r="T1488" t="s">
        <v>183</v>
      </c>
      <c r="U1488" t="s">
        <v>184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Sheet9!D727</f>
        <v>0</v>
      </c>
      <c r="O1489">
        <f>Sheet9!E727</f>
        <v>0</v>
      </c>
      <c r="P1489" t="str">
        <f>IFERROR(VLOOKUP(O1489,Sheet6!A:B,2,0),"")</f>
        <v/>
      </c>
      <c r="Q1489">
        <f>Sheet9!A727</f>
        <v>0</v>
      </c>
      <c r="R1489" t="str">
        <f t="shared" si="128"/>
        <v/>
      </c>
      <c r="S1489">
        <f>Sheet9!B727</f>
        <v>0</v>
      </c>
      <c r="T1489" t="s">
        <v>183</v>
      </c>
      <c r="U1489" t="s">
        <v>184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Sheet9!D728</f>
        <v>0</v>
      </c>
      <c r="O1490">
        <f>Sheet9!E728</f>
        <v>0</v>
      </c>
      <c r="P1490" t="str">
        <f>IFERROR(VLOOKUP(O1490,Sheet6!A:B,2,0),"")</f>
        <v/>
      </c>
      <c r="Q1490">
        <f>Sheet9!A728</f>
        <v>0</v>
      </c>
      <c r="R1490" t="str">
        <f t="shared" si="128"/>
        <v/>
      </c>
      <c r="S1490">
        <f>Sheet9!B728</f>
        <v>0</v>
      </c>
      <c r="T1490" t="s">
        <v>183</v>
      </c>
      <c r="U1490" t="s">
        <v>184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Sheet9!D729</f>
        <v>0</v>
      </c>
      <c r="O1491">
        <f>Sheet9!E729</f>
        <v>0</v>
      </c>
      <c r="P1491" t="str">
        <f>IFERROR(VLOOKUP(O1491,Sheet6!A:B,2,0),"")</f>
        <v/>
      </c>
      <c r="Q1491">
        <f>Sheet9!A729</f>
        <v>0</v>
      </c>
      <c r="R1491" t="str">
        <f t="shared" si="128"/>
        <v/>
      </c>
      <c r="S1491">
        <f>Sheet9!B729</f>
        <v>0</v>
      </c>
      <c r="T1491" t="s">
        <v>183</v>
      </c>
      <c r="U1491" t="s">
        <v>184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Sheet9!D730</f>
        <v>0</v>
      </c>
      <c r="O1492">
        <f>Sheet9!E730</f>
        <v>0</v>
      </c>
      <c r="P1492" t="str">
        <f>IFERROR(VLOOKUP(O1492,Sheet6!A:B,2,0),"")</f>
        <v/>
      </c>
      <c r="Q1492">
        <f>Sheet9!A730</f>
        <v>0</v>
      </c>
      <c r="R1492" t="str">
        <f t="shared" si="128"/>
        <v/>
      </c>
      <c r="S1492">
        <f>Sheet9!B730</f>
        <v>0</v>
      </c>
      <c r="T1492" t="s">
        <v>183</v>
      </c>
      <c r="U1492" t="s">
        <v>184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Sheet9!D731</f>
        <v>0</v>
      </c>
      <c r="O1493">
        <f>Sheet9!E731</f>
        <v>0</v>
      </c>
      <c r="P1493" t="str">
        <f>IFERROR(VLOOKUP(O1493,Sheet6!A:B,2,0),"")</f>
        <v/>
      </c>
      <c r="Q1493">
        <f>Sheet9!A731</f>
        <v>0</v>
      </c>
      <c r="R1493" t="str">
        <f t="shared" si="128"/>
        <v/>
      </c>
      <c r="S1493">
        <f>Sheet9!B731</f>
        <v>0</v>
      </c>
      <c r="T1493" t="s">
        <v>183</v>
      </c>
      <c r="U1493" t="s">
        <v>184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Sheet9!D732</f>
        <v>0</v>
      </c>
      <c r="O1494">
        <f>Sheet9!E732</f>
        <v>0</v>
      </c>
      <c r="P1494" t="str">
        <f>IFERROR(VLOOKUP(O1494,Sheet6!A:B,2,0),"")</f>
        <v/>
      </c>
      <c r="Q1494">
        <f>Sheet9!A732</f>
        <v>0</v>
      </c>
      <c r="R1494" t="str">
        <f t="shared" si="128"/>
        <v/>
      </c>
      <c r="S1494">
        <f>Sheet9!B732</f>
        <v>0</v>
      </c>
      <c r="T1494" t="s">
        <v>183</v>
      </c>
      <c r="U1494" t="s">
        <v>184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Sheet9!D733</f>
        <v>0</v>
      </c>
      <c r="O1495">
        <f>Sheet9!E733</f>
        <v>0</v>
      </c>
      <c r="P1495" t="str">
        <f>IFERROR(VLOOKUP(O1495,Sheet6!A:B,2,0),"")</f>
        <v/>
      </c>
      <c r="Q1495">
        <f>Sheet9!A733</f>
        <v>0</v>
      </c>
      <c r="R1495" t="str">
        <f t="shared" si="128"/>
        <v/>
      </c>
      <c r="S1495">
        <f>Sheet9!B733</f>
        <v>0</v>
      </c>
      <c r="T1495" t="s">
        <v>183</v>
      </c>
      <c r="U1495" t="s">
        <v>184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Sheet9!D734</f>
        <v>0</v>
      </c>
      <c r="O1496">
        <f>Sheet9!E734</f>
        <v>0</v>
      </c>
      <c r="P1496" t="str">
        <f>IFERROR(VLOOKUP(O1496,Sheet6!A:B,2,0),"")</f>
        <v/>
      </c>
      <c r="Q1496">
        <f>Sheet9!A734</f>
        <v>0</v>
      </c>
      <c r="R1496" t="str">
        <f t="shared" si="128"/>
        <v/>
      </c>
      <c r="S1496">
        <f>Sheet9!B734</f>
        <v>0</v>
      </c>
      <c r="T1496" t="s">
        <v>183</v>
      </c>
      <c r="U1496" t="s">
        <v>184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Sheet9!D735</f>
        <v>0</v>
      </c>
      <c r="O1497">
        <f>Sheet9!E735</f>
        <v>0</v>
      </c>
      <c r="P1497" t="str">
        <f>IFERROR(VLOOKUP(O1497,Sheet6!A:B,2,0),"")</f>
        <v/>
      </c>
      <c r="Q1497">
        <f>Sheet9!A735</f>
        <v>0</v>
      </c>
      <c r="R1497" t="str">
        <f t="shared" si="128"/>
        <v/>
      </c>
      <c r="S1497">
        <f>Sheet9!B735</f>
        <v>0</v>
      </c>
      <c r="T1497" t="s">
        <v>183</v>
      </c>
      <c r="U1497" t="s">
        <v>184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Sheet9!D736</f>
        <v>0</v>
      </c>
      <c r="O1498">
        <f>Sheet9!E736</f>
        <v>0</v>
      </c>
      <c r="P1498" t="str">
        <f>IFERROR(VLOOKUP(O1498,Sheet6!A:B,2,0),"")</f>
        <v/>
      </c>
      <c r="Q1498">
        <f>Sheet9!A736</f>
        <v>0</v>
      </c>
      <c r="R1498" t="str">
        <f t="shared" si="128"/>
        <v/>
      </c>
      <c r="S1498">
        <f>Sheet9!B736</f>
        <v>0</v>
      </c>
      <c r="T1498" t="s">
        <v>183</v>
      </c>
      <c r="U1498" t="s">
        <v>184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Sheet9!D737</f>
        <v>0</v>
      </c>
      <c r="O1499">
        <f>Sheet9!E737</f>
        <v>0</v>
      </c>
      <c r="P1499" t="str">
        <f>IFERROR(VLOOKUP(O1499,Sheet6!A:B,2,0),"")</f>
        <v/>
      </c>
      <c r="Q1499">
        <f>Sheet9!A737</f>
        <v>0</v>
      </c>
      <c r="R1499" t="str">
        <f t="shared" si="128"/>
        <v/>
      </c>
      <c r="S1499">
        <f>Sheet9!B737</f>
        <v>0</v>
      </c>
      <c r="T1499" t="s">
        <v>183</v>
      </c>
      <c r="U1499" t="s">
        <v>184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Sheet9!D738</f>
        <v>0</v>
      </c>
      <c r="O1500">
        <f>Sheet9!E738</f>
        <v>0</v>
      </c>
      <c r="P1500" t="str">
        <f>IFERROR(VLOOKUP(O1500,Sheet6!A:B,2,0),"")</f>
        <v/>
      </c>
      <c r="Q1500">
        <f>Sheet9!A738</f>
        <v>0</v>
      </c>
      <c r="R1500" t="str">
        <f t="shared" si="128"/>
        <v/>
      </c>
      <c r="S1500">
        <f>Sheet9!B738</f>
        <v>0</v>
      </c>
      <c r="T1500" t="s">
        <v>183</v>
      </c>
      <c r="U1500" t="s">
        <v>184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Sheet9!D739</f>
        <v>0</v>
      </c>
      <c r="O1501">
        <f>Sheet9!E739</f>
        <v>0</v>
      </c>
      <c r="P1501" t="str">
        <f>IFERROR(VLOOKUP(O1501,Sheet6!A:B,2,0),"")</f>
        <v/>
      </c>
      <c r="Q1501">
        <f>Sheet9!A739</f>
        <v>0</v>
      </c>
      <c r="R1501" t="str">
        <f t="shared" si="128"/>
        <v/>
      </c>
      <c r="S1501">
        <f>Sheet9!B739</f>
        <v>0</v>
      </c>
      <c r="T1501" t="s">
        <v>183</v>
      </c>
      <c r="U1501" t="s">
        <v>184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Sheet9!D740</f>
        <v>0</v>
      </c>
      <c r="O1502">
        <f>Sheet9!E740</f>
        <v>0</v>
      </c>
      <c r="P1502" t="str">
        <f>IFERROR(VLOOKUP(O1502,Sheet6!A:B,2,0),"")</f>
        <v/>
      </c>
      <c r="Q1502">
        <f>Sheet9!A740</f>
        <v>0</v>
      </c>
      <c r="R1502" t="str">
        <f t="shared" si="128"/>
        <v/>
      </c>
      <c r="S1502">
        <f>Sheet9!B740</f>
        <v>0</v>
      </c>
      <c r="T1502" t="s">
        <v>183</v>
      </c>
      <c r="U1502" t="s">
        <v>184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Sheet9!D741</f>
        <v>0</v>
      </c>
      <c r="O1503">
        <f>Sheet9!E741</f>
        <v>0</v>
      </c>
      <c r="P1503" t="str">
        <f>IFERROR(VLOOKUP(O1503,Sheet6!A:B,2,0),"")</f>
        <v/>
      </c>
      <c r="Q1503">
        <f>Sheet9!A741</f>
        <v>0</v>
      </c>
      <c r="R1503" t="str">
        <f t="shared" si="128"/>
        <v/>
      </c>
      <c r="S1503">
        <f>Sheet9!B741</f>
        <v>0</v>
      </c>
      <c r="T1503" t="s">
        <v>183</v>
      </c>
      <c r="U1503" t="s">
        <v>184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Sheet9!D742</f>
        <v>0</v>
      </c>
      <c r="O1504">
        <f>Sheet9!E742</f>
        <v>0</v>
      </c>
      <c r="P1504" t="str">
        <f>IFERROR(VLOOKUP(O1504,Sheet6!A:B,2,0),"")</f>
        <v/>
      </c>
      <c r="Q1504">
        <f>Sheet9!A742</f>
        <v>0</v>
      </c>
      <c r="R1504" t="str">
        <f t="shared" si="128"/>
        <v/>
      </c>
      <c r="S1504">
        <f>Sheet9!B742</f>
        <v>0</v>
      </c>
      <c r="T1504" t="s">
        <v>183</v>
      </c>
      <c r="U1504" t="s">
        <v>184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Sheet9!D743</f>
        <v>0</v>
      </c>
      <c r="O1505">
        <f>Sheet9!E743</f>
        <v>0</v>
      </c>
      <c r="P1505" t="str">
        <f>IFERROR(VLOOKUP(O1505,Sheet6!A:B,2,0),"")</f>
        <v/>
      </c>
      <c r="Q1505">
        <f>Sheet9!A743</f>
        <v>0</v>
      </c>
      <c r="R1505" t="str">
        <f t="shared" si="128"/>
        <v/>
      </c>
      <c r="S1505">
        <f>Sheet9!B743</f>
        <v>0</v>
      </c>
      <c r="T1505" t="s">
        <v>183</v>
      </c>
      <c r="U1505" t="s">
        <v>184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Sheet9!D744</f>
        <v>0</v>
      </c>
      <c r="O1506">
        <f>Sheet9!E744</f>
        <v>0</v>
      </c>
      <c r="P1506" t="str">
        <f>IFERROR(VLOOKUP(O1506,Sheet6!A:B,2,0),"")</f>
        <v/>
      </c>
      <c r="Q1506">
        <f>Sheet9!A744</f>
        <v>0</v>
      </c>
      <c r="R1506" t="str">
        <f t="shared" si="128"/>
        <v/>
      </c>
      <c r="S1506">
        <f>Sheet9!B744</f>
        <v>0</v>
      </c>
      <c r="T1506" t="s">
        <v>183</v>
      </c>
      <c r="U1506" t="s">
        <v>184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Sheet9!D745</f>
        <v>0</v>
      </c>
      <c r="O1507">
        <f>Sheet9!E745</f>
        <v>0</v>
      </c>
      <c r="P1507" t="str">
        <f>IFERROR(VLOOKUP(O1507,Sheet6!A:B,2,0),"")</f>
        <v/>
      </c>
      <c r="Q1507">
        <f>Sheet9!A745</f>
        <v>0</v>
      </c>
      <c r="R1507" t="str">
        <f t="shared" si="128"/>
        <v/>
      </c>
      <c r="S1507">
        <f>Sheet9!B745</f>
        <v>0</v>
      </c>
      <c r="T1507" t="s">
        <v>183</v>
      </c>
      <c r="U1507" t="s">
        <v>184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Sheet9!D746</f>
        <v>0</v>
      </c>
      <c r="O1508">
        <f>Sheet9!E746</f>
        <v>0</v>
      </c>
      <c r="P1508" t="str">
        <f>IFERROR(VLOOKUP(O1508,Sheet6!A:B,2,0),"")</f>
        <v/>
      </c>
      <c r="Q1508">
        <f>Sheet9!A746</f>
        <v>0</v>
      </c>
      <c r="R1508" t="str">
        <f t="shared" si="128"/>
        <v/>
      </c>
      <c r="S1508">
        <f>Sheet9!B746</f>
        <v>0</v>
      </c>
      <c r="T1508" t="s">
        <v>183</v>
      </c>
      <c r="U1508" t="s">
        <v>184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Sheet9!D747</f>
        <v>0</v>
      </c>
      <c r="O1509">
        <f>Sheet9!E747</f>
        <v>0</v>
      </c>
      <c r="P1509" t="str">
        <f>IFERROR(VLOOKUP(O1509,Sheet6!A:B,2,0),"")</f>
        <v/>
      </c>
      <c r="Q1509">
        <f>Sheet9!A747</f>
        <v>0</v>
      </c>
      <c r="R1509" t="str">
        <f t="shared" si="128"/>
        <v/>
      </c>
      <c r="S1509">
        <f>Sheet9!B747</f>
        <v>0</v>
      </c>
      <c r="T1509" t="s">
        <v>183</v>
      </c>
      <c r="U1509" t="s">
        <v>184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Sheet9!D748</f>
        <v>0</v>
      </c>
      <c r="O1510">
        <f>Sheet9!E748</f>
        <v>0</v>
      </c>
      <c r="P1510" t="str">
        <f>IFERROR(VLOOKUP(O1510,Sheet6!A:B,2,0),"")</f>
        <v/>
      </c>
      <c r="Q1510">
        <f>Sheet9!A748</f>
        <v>0</v>
      </c>
      <c r="R1510" t="str">
        <f t="shared" si="128"/>
        <v/>
      </c>
      <c r="S1510">
        <f>Sheet9!B748</f>
        <v>0</v>
      </c>
      <c r="T1510" t="s">
        <v>183</v>
      </c>
      <c r="U1510" t="s">
        <v>184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Sheet9!D749</f>
        <v>0</v>
      </c>
      <c r="O1511">
        <f>Sheet9!E749</f>
        <v>0</v>
      </c>
      <c r="P1511" t="str">
        <f>IFERROR(VLOOKUP(O1511,Sheet6!A:B,2,0),"")</f>
        <v/>
      </c>
      <c r="Q1511">
        <f>Sheet9!A749</f>
        <v>0</v>
      </c>
      <c r="R1511" t="str">
        <f t="shared" si="128"/>
        <v/>
      </c>
      <c r="S1511">
        <f>Sheet9!B749</f>
        <v>0</v>
      </c>
      <c r="T1511" t="s">
        <v>183</v>
      </c>
      <c r="U1511" t="s">
        <v>184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Sheet9!D750</f>
        <v>0</v>
      </c>
      <c r="O1512">
        <f>Sheet9!E750</f>
        <v>0</v>
      </c>
      <c r="P1512" t="str">
        <f>IFERROR(VLOOKUP(O1512,Sheet6!A:B,2,0),"")</f>
        <v/>
      </c>
      <c r="Q1512">
        <f>Sheet9!A750</f>
        <v>0</v>
      </c>
      <c r="R1512" t="str">
        <f t="shared" si="128"/>
        <v/>
      </c>
      <c r="S1512">
        <f>Sheet9!B750</f>
        <v>0</v>
      </c>
      <c r="T1512" t="s">
        <v>183</v>
      </c>
      <c r="U1512" t="s">
        <v>184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Sheet9!D751</f>
        <v>0</v>
      </c>
      <c r="O1513">
        <f>Sheet9!E751</f>
        <v>0</v>
      </c>
      <c r="P1513" t="str">
        <f>IFERROR(VLOOKUP(O1513,Sheet6!A:B,2,0),"")</f>
        <v/>
      </c>
      <c r="Q1513">
        <f>Sheet9!A751</f>
        <v>0</v>
      </c>
      <c r="R1513" t="str">
        <f t="shared" si="128"/>
        <v/>
      </c>
      <c r="S1513">
        <f>Sheet9!B751</f>
        <v>0</v>
      </c>
      <c r="T1513" t="s">
        <v>183</v>
      </c>
      <c r="U1513" t="s">
        <v>184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Sheet9!D752</f>
        <v>0</v>
      </c>
      <c r="O1514">
        <f>Sheet9!E752</f>
        <v>0</v>
      </c>
      <c r="P1514" t="str">
        <f>IFERROR(VLOOKUP(O1514,Sheet6!A:B,2,0),"")</f>
        <v/>
      </c>
      <c r="Q1514">
        <f>Sheet9!A752</f>
        <v>0</v>
      </c>
      <c r="R1514" t="str">
        <f t="shared" si="128"/>
        <v/>
      </c>
      <c r="S1514">
        <f>Sheet9!B752</f>
        <v>0</v>
      </c>
      <c r="T1514" t="s">
        <v>183</v>
      </c>
      <c r="U1514" t="s">
        <v>184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Sheet9!D753</f>
        <v>0</v>
      </c>
      <c r="O1515">
        <f>Sheet9!E753</f>
        <v>0</v>
      </c>
      <c r="P1515" t="str">
        <f>IFERROR(VLOOKUP(O1515,Sheet6!A:B,2,0),"")</f>
        <v/>
      </c>
      <c r="Q1515">
        <f>Sheet9!A753</f>
        <v>0</v>
      </c>
      <c r="R1515" t="str">
        <f t="shared" si="128"/>
        <v/>
      </c>
      <c r="S1515">
        <f>Sheet9!B753</f>
        <v>0</v>
      </c>
      <c r="T1515" t="s">
        <v>183</v>
      </c>
      <c r="U1515" t="s">
        <v>184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Sheet9!D754</f>
        <v>0</v>
      </c>
      <c r="O1516">
        <f>Sheet9!E754</f>
        <v>0</v>
      </c>
      <c r="P1516" t="str">
        <f>IFERROR(VLOOKUP(O1516,Sheet6!A:B,2,0),"")</f>
        <v/>
      </c>
      <c r="Q1516">
        <f>Sheet9!A754</f>
        <v>0</v>
      </c>
      <c r="R1516" t="str">
        <f t="shared" si="128"/>
        <v/>
      </c>
      <c r="S1516">
        <f>Sheet9!B754</f>
        <v>0</v>
      </c>
      <c r="T1516" t="s">
        <v>183</v>
      </c>
      <c r="U1516" t="s">
        <v>184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Sheet9!D755</f>
        <v>0</v>
      </c>
      <c r="O1517">
        <f>Sheet9!E755</f>
        <v>0</v>
      </c>
      <c r="P1517" t="str">
        <f>IFERROR(VLOOKUP(O1517,Sheet6!A:B,2,0),"")</f>
        <v/>
      </c>
      <c r="Q1517">
        <f>Sheet9!A755</f>
        <v>0</v>
      </c>
      <c r="R1517" t="str">
        <f t="shared" si="128"/>
        <v/>
      </c>
      <c r="S1517">
        <f>Sheet9!B755</f>
        <v>0</v>
      </c>
      <c r="T1517" t="s">
        <v>183</v>
      </c>
      <c r="U1517" t="s">
        <v>184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Sheet9!D756</f>
        <v>0</v>
      </c>
      <c r="O1518">
        <f>Sheet9!E756</f>
        <v>0</v>
      </c>
      <c r="P1518" t="str">
        <f>IFERROR(VLOOKUP(O1518,Sheet6!A:B,2,0),"")</f>
        <v/>
      </c>
      <c r="Q1518">
        <f>Sheet9!A756</f>
        <v>0</v>
      </c>
      <c r="R1518" t="str">
        <f t="shared" si="128"/>
        <v/>
      </c>
      <c r="S1518">
        <f>Sheet9!B756</f>
        <v>0</v>
      </c>
      <c r="T1518" t="s">
        <v>183</v>
      </c>
      <c r="U1518" t="s">
        <v>184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Sheet9!D757</f>
        <v>0</v>
      </c>
      <c r="O1519">
        <f>Sheet9!E757</f>
        <v>0</v>
      </c>
      <c r="P1519" t="str">
        <f>IFERROR(VLOOKUP(O1519,Sheet6!A:B,2,0),"")</f>
        <v/>
      </c>
      <c r="Q1519">
        <f>Sheet9!A757</f>
        <v>0</v>
      </c>
      <c r="R1519" t="str">
        <f t="shared" si="128"/>
        <v/>
      </c>
      <c r="S1519">
        <f>Sheet9!B757</f>
        <v>0</v>
      </c>
      <c r="T1519" t="s">
        <v>183</v>
      </c>
      <c r="U1519" t="s">
        <v>184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Sheet9!D758</f>
        <v>0</v>
      </c>
      <c r="O1520">
        <f>Sheet9!E758</f>
        <v>0</v>
      </c>
      <c r="P1520" t="str">
        <f>IFERROR(VLOOKUP(O1520,Sheet6!A:B,2,0),"")</f>
        <v/>
      </c>
      <c r="Q1520">
        <f>Sheet9!A758</f>
        <v>0</v>
      </c>
      <c r="R1520" t="str">
        <f t="shared" si="128"/>
        <v/>
      </c>
      <c r="S1520">
        <f>Sheet9!B758</f>
        <v>0</v>
      </c>
      <c r="T1520" t="s">
        <v>183</v>
      </c>
      <c r="U1520" t="s">
        <v>184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Sheet9!D759</f>
        <v>0</v>
      </c>
      <c r="O1521">
        <f>Sheet9!E759</f>
        <v>0</v>
      </c>
      <c r="P1521" t="str">
        <f>IFERROR(VLOOKUP(O1521,Sheet6!A:B,2,0),"")</f>
        <v/>
      </c>
      <c r="Q1521">
        <f>Sheet9!A759</f>
        <v>0</v>
      </c>
      <c r="R1521" t="str">
        <f t="shared" si="128"/>
        <v/>
      </c>
      <c r="S1521">
        <f>Sheet9!B759</f>
        <v>0</v>
      </c>
      <c r="T1521" t="s">
        <v>183</v>
      </c>
      <c r="U1521" t="s">
        <v>184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Sheet9!D760</f>
        <v>0</v>
      </c>
      <c r="O1522">
        <f>Sheet9!E760</f>
        <v>0</v>
      </c>
      <c r="P1522" t="str">
        <f>IFERROR(VLOOKUP(O1522,Sheet6!A:B,2,0),"")</f>
        <v/>
      </c>
      <c r="Q1522">
        <f>Sheet9!A760</f>
        <v>0</v>
      </c>
      <c r="R1522" t="str">
        <f t="shared" si="128"/>
        <v/>
      </c>
      <c r="S1522">
        <f>Sheet9!B760</f>
        <v>0</v>
      </c>
      <c r="T1522" t="s">
        <v>183</v>
      </c>
      <c r="U1522" t="s">
        <v>184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Sheet9!D761</f>
        <v>0</v>
      </c>
      <c r="O1523">
        <f>Sheet9!E761</f>
        <v>0</v>
      </c>
      <c r="P1523" t="str">
        <f>IFERROR(VLOOKUP(O1523,Sheet6!A:B,2,0),"")</f>
        <v/>
      </c>
      <c r="Q1523">
        <f>Sheet9!A761</f>
        <v>0</v>
      </c>
      <c r="R1523" t="str">
        <f t="shared" si="128"/>
        <v/>
      </c>
      <c r="S1523">
        <f>Sheet9!B761</f>
        <v>0</v>
      </c>
      <c r="T1523" t="s">
        <v>183</v>
      </c>
      <c r="U1523" t="s">
        <v>184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Sheet9!D762</f>
        <v>0</v>
      </c>
      <c r="O1524">
        <f>Sheet9!E762</f>
        <v>0</v>
      </c>
      <c r="P1524" t="str">
        <f>IFERROR(VLOOKUP(O1524,Sheet6!A:B,2,0),"")</f>
        <v/>
      </c>
      <c r="Q1524">
        <f>Sheet9!A762</f>
        <v>0</v>
      </c>
      <c r="R1524" t="str">
        <f t="shared" si="128"/>
        <v/>
      </c>
      <c r="S1524">
        <f>Sheet9!B762</f>
        <v>0</v>
      </c>
      <c r="T1524" t="s">
        <v>183</v>
      </c>
      <c r="U1524" t="s">
        <v>184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Sheet9!D763</f>
        <v>0</v>
      </c>
      <c r="O1525">
        <f>Sheet9!E763</f>
        <v>0</v>
      </c>
      <c r="P1525" t="str">
        <f>IFERROR(VLOOKUP(O1525,Sheet6!A:B,2,0),"")</f>
        <v/>
      </c>
      <c r="Q1525">
        <f>Sheet9!A763</f>
        <v>0</v>
      </c>
      <c r="R1525" t="str">
        <f t="shared" si="128"/>
        <v/>
      </c>
      <c r="S1525">
        <f>Sheet9!B763</f>
        <v>0</v>
      </c>
      <c r="T1525" t="s">
        <v>183</v>
      </c>
      <c r="U1525" t="s">
        <v>184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Sheet9!D764</f>
        <v>0</v>
      </c>
      <c r="O1526">
        <f>Sheet9!E764</f>
        <v>0</v>
      </c>
      <c r="P1526" t="str">
        <f>IFERROR(VLOOKUP(O1526,Sheet6!A:B,2,0),"")</f>
        <v/>
      </c>
      <c r="Q1526">
        <f>Sheet9!A764</f>
        <v>0</v>
      </c>
      <c r="R1526" t="str">
        <f t="shared" si="128"/>
        <v/>
      </c>
      <c r="S1526">
        <f>Sheet9!B764</f>
        <v>0</v>
      </c>
      <c r="T1526" t="s">
        <v>183</v>
      </c>
      <c r="U1526" t="s">
        <v>184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Sheet9!D765</f>
        <v>0</v>
      </c>
      <c r="O1527">
        <f>Sheet9!E765</f>
        <v>0</v>
      </c>
      <c r="P1527" t="str">
        <f>IFERROR(VLOOKUP(O1527,Sheet6!A:B,2,0),"")</f>
        <v/>
      </c>
      <c r="Q1527">
        <f>Sheet9!A765</f>
        <v>0</v>
      </c>
      <c r="R1527" t="str">
        <f t="shared" si="128"/>
        <v/>
      </c>
      <c r="S1527">
        <f>Sheet9!B765</f>
        <v>0</v>
      </c>
      <c r="T1527" t="s">
        <v>183</v>
      </c>
      <c r="U1527" t="s">
        <v>184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Sheet9!D766</f>
        <v>0</v>
      </c>
      <c r="O1528">
        <f>Sheet9!E766</f>
        <v>0</v>
      </c>
      <c r="P1528" t="str">
        <f>IFERROR(VLOOKUP(O1528,Sheet6!A:B,2,0),"")</f>
        <v/>
      </c>
      <c r="Q1528">
        <f>Sheet9!A766</f>
        <v>0</v>
      </c>
      <c r="R1528" t="str">
        <f t="shared" si="128"/>
        <v/>
      </c>
      <c r="S1528">
        <f>Sheet9!B766</f>
        <v>0</v>
      </c>
      <c r="T1528" t="s">
        <v>183</v>
      </c>
      <c r="U1528" t="s">
        <v>184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Sheet9!D767</f>
        <v>0</v>
      </c>
      <c r="O1529">
        <f>Sheet9!E767</f>
        <v>0</v>
      </c>
      <c r="P1529" t="str">
        <f>IFERROR(VLOOKUP(O1529,Sheet6!A:B,2,0),"")</f>
        <v/>
      </c>
      <c r="Q1529">
        <f>Sheet9!A767</f>
        <v>0</v>
      </c>
      <c r="R1529" t="str">
        <f t="shared" si="128"/>
        <v/>
      </c>
      <c r="S1529">
        <f>Sheet9!B767</f>
        <v>0</v>
      </c>
      <c r="T1529" t="s">
        <v>183</v>
      </c>
      <c r="U1529" t="s">
        <v>184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Sheet9!D768</f>
        <v>0</v>
      </c>
      <c r="O1530">
        <f>Sheet9!E768</f>
        <v>0</v>
      </c>
      <c r="P1530" t="str">
        <f>IFERROR(VLOOKUP(O1530,Sheet6!A:B,2,0),"")</f>
        <v/>
      </c>
      <c r="Q1530">
        <f>Sheet9!A768</f>
        <v>0</v>
      </c>
      <c r="R1530" t="str">
        <f t="shared" si="128"/>
        <v/>
      </c>
      <c r="S1530">
        <f>Sheet9!B768</f>
        <v>0</v>
      </c>
      <c r="T1530" t="s">
        <v>183</v>
      </c>
      <c r="U1530" t="s">
        <v>184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Sheet9!D769</f>
        <v>0</v>
      </c>
      <c r="O1531">
        <f>Sheet9!E769</f>
        <v>0</v>
      </c>
      <c r="P1531" t="str">
        <f>IFERROR(VLOOKUP(O1531,Sheet6!A:B,2,0),"")</f>
        <v/>
      </c>
      <c r="Q1531">
        <f>Sheet9!A769</f>
        <v>0</v>
      </c>
      <c r="R1531" t="str">
        <f t="shared" ref="R1531:R1594" si="133">IFERROR(VLOOKUP(Q1531,AG:AH,2,0),"")</f>
        <v/>
      </c>
      <c r="S1531">
        <f>Sheet9!B769</f>
        <v>0</v>
      </c>
      <c r="T1531" t="s">
        <v>183</v>
      </c>
      <c r="U1531" t="s">
        <v>184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Sheet9!D770</f>
        <v>0</v>
      </c>
      <c r="O1532">
        <f>Sheet9!E770</f>
        <v>0</v>
      </c>
      <c r="P1532" t="str">
        <f>IFERROR(VLOOKUP(O1532,Sheet6!A:B,2,0),"")</f>
        <v/>
      </c>
      <c r="Q1532">
        <f>Sheet9!A770</f>
        <v>0</v>
      </c>
      <c r="R1532" t="str">
        <f t="shared" si="133"/>
        <v/>
      </c>
      <c r="S1532">
        <f>Sheet9!B770</f>
        <v>0</v>
      </c>
      <c r="T1532" t="s">
        <v>183</v>
      </c>
      <c r="U1532" t="s">
        <v>184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Sheet9!D771</f>
        <v>0</v>
      </c>
      <c r="O1533">
        <f>Sheet9!E771</f>
        <v>0</v>
      </c>
      <c r="P1533" t="str">
        <f>IFERROR(VLOOKUP(O1533,Sheet6!A:B,2,0),"")</f>
        <v/>
      </c>
      <c r="Q1533">
        <f>Sheet9!A771</f>
        <v>0</v>
      </c>
      <c r="R1533" t="str">
        <f t="shared" si="133"/>
        <v/>
      </c>
      <c r="S1533">
        <f>Sheet9!B771</f>
        <v>0</v>
      </c>
      <c r="T1533" t="s">
        <v>183</v>
      </c>
      <c r="U1533" t="s">
        <v>184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Sheet9!D772</f>
        <v>0</v>
      </c>
      <c r="O1534">
        <f>Sheet9!E772</f>
        <v>0</v>
      </c>
      <c r="P1534" t="str">
        <f>IFERROR(VLOOKUP(O1534,Sheet6!A:B,2,0),"")</f>
        <v/>
      </c>
      <c r="Q1534">
        <f>Sheet9!A772</f>
        <v>0</v>
      </c>
      <c r="R1534" t="str">
        <f t="shared" si="133"/>
        <v/>
      </c>
      <c r="S1534">
        <f>Sheet9!B772</f>
        <v>0</v>
      </c>
      <c r="T1534" t="s">
        <v>183</v>
      </c>
      <c r="U1534" t="s">
        <v>184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Sheet9!D773</f>
        <v>0</v>
      </c>
      <c r="O1535">
        <f>Sheet9!E773</f>
        <v>0</v>
      </c>
      <c r="P1535" t="str">
        <f>IFERROR(VLOOKUP(O1535,Sheet6!A:B,2,0),"")</f>
        <v/>
      </c>
      <c r="Q1535">
        <f>Sheet9!A773</f>
        <v>0</v>
      </c>
      <c r="R1535" t="str">
        <f t="shared" si="133"/>
        <v/>
      </c>
      <c r="S1535">
        <f>Sheet9!B773</f>
        <v>0</v>
      </c>
      <c r="T1535" t="s">
        <v>183</v>
      </c>
      <c r="U1535" t="s">
        <v>184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Sheet9!D774</f>
        <v>0</v>
      </c>
      <c r="O1536">
        <f>Sheet9!E774</f>
        <v>0</v>
      </c>
      <c r="P1536" t="str">
        <f>IFERROR(VLOOKUP(O1536,Sheet6!A:B,2,0),"")</f>
        <v/>
      </c>
      <c r="Q1536">
        <f>Sheet9!A774</f>
        <v>0</v>
      </c>
      <c r="R1536" t="str">
        <f t="shared" si="133"/>
        <v/>
      </c>
      <c r="S1536">
        <f>Sheet9!B774</f>
        <v>0</v>
      </c>
      <c r="T1536" t="s">
        <v>183</v>
      </c>
      <c r="U1536" t="s">
        <v>184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Sheet9!D775</f>
        <v>0</v>
      </c>
      <c r="O1537">
        <f>Sheet9!E775</f>
        <v>0</v>
      </c>
      <c r="P1537" t="str">
        <f>IFERROR(VLOOKUP(O1537,Sheet6!A:B,2,0),"")</f>
        <v/>
      </c>
      <c r="Q1537">
        <f>Sheet9!A775</f>
        <v>0</v>
      </c>
      <c r="R1537" t="str">
        <f t="shared" si="133"/>
        <v/>
      </c>
      <c r="S1537">
        <f>Sheet9!B775</f>
        <v>0</v>
      </c>
      <c r="T1537" t="s">
        <v>183</v>
      </c>
      <c r="U1537" t="s">
        <v>184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Sheet9!D776</f>
        <v>0</v>
      </c>
      <c r="O1538">
        <f>Sheet9!E776</f>
        <v>0</v>
      </c>
      <c r="P1538" t="str">
        <f>IFERROR(VLOOKUP(O1538,Sheet6!A:B,2,0),"")</f>
        <v/>
      </c>
      <c r="Q1538">
        <f>Sheet9!A776</f>
        <v>0</v>
      </c>
      <c r="R1538" t="str">
        <f t="shared" si="133"/>
        <v/>
      </c>
      <c r="S1538">
        <f>Sheet9!B776</f>
        <v>0</v>
      </c>
      <c r="T1538" t="s">
        <v>183</v>
      </c>
      <c r="U1538" t="s">
        <v>184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Sheet9!D777</f>
        <v>0</v>
      </c>
      <c r="O1539">
        <f>Sheet9!E777</f>
        <v>0</v>
      </c>
      <c r="P1539" t="str">
        <f>IFERROR(VLOOKUP(O1539,Sheet6!A:B,2,0),"")</f>
        <v/>
      </c>
      <c r="Q1539">
        <f>Sheet9!A777</f>
        <v>0</v>
      </c>
      <c r="R1539" t="str">
        <f t="shared" si="133"/>
        <v/>
      </c>
      <c r="S1539">
        <f>Sheet9!B777</f>
        <v>0</v>
      </c>
      <c r="T1539" t="s">
        <v>183</v>
      </c>
      <c r="U1539" t="s">
        <v>184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Sheet9!D778</f>
        <v>0</v>
      </c>
      <c r="O1540">
        <f>Sheet9!E778</f>
        <v>0</v>
      </c>
      <c r="P1540" t="str">
        <f>IFERROR(VLOOKUP(O1540,Sheet6!A:B,2,0),"")</f>
        <v/>
      </c>
      <c r="Q1540">
        <f>Sheet9!A778</f>
        <v>0</v>
      </c>
      <c r="R1540" t="str">
        <f t="shared" si="133"/>
        <v/>
      </c>
      <c r="S1540">
        <f>Sheet9!B778</f>
        <v>0</v>
      </c>
      <c r="T1540" t="s">
        <v>183</v>
      </c>
      <c r="U1540" t="s">
        <v>184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Sheet9!D779</f>
        <v>0</v>
      </c>
      <c r="O1541">
        <f>Sheet9!E779</f>
        <v>0</v>
      </c>
      <c r="P1541" t="str">
        <f>IFERROR(VLOOKUP(O1541,Sheet6!A:B,2,0),"")</f>
        <v/>
      </c>
      <c r="Q1541">
        <f>Sheet9!A779</f>
        <v>0</v>
      </c>
      <c r="R1541" t="str">
        <f t="shared" si="133"/>
        <v/>
      </c>
      <c r="S1541">
        <f>Sheet9!B779</f>
        <v>0</v>
      </c>
      <c r="T1541" t="s">
        <v>183</v>
      </c>
      <c r="U1541" t="s">
        <v>184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Sheet9!D780</f>
        <v>0</v>
      </c>
      <c r="O1542">
        <f>Sheet9!E780</f>
        <v>0</v>
      </c>
      <c r="P1542" t="str">
        <f>IFERROR(VLOOKUP(O1542,Sheet6!A:B,2,0),"")</f>
        <v/>
      </c>
      <c r="Q1542">
        <f>Sheet9!A780</f>
        <v>0</v>
      </c>
      <c r="R1542" t="str">
        <f t="shared" si="133"/>
        <v/>
      </c>
      <c r="S1542">
        <f>Sheet9!B780</f>
        <v>0</v>
      </c>
      <c r="T1542" t="s">
        <v>183</v>
      </c>
      <c r="U1542" t="s">
        <v>184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Sheet9!D781</f>
        <v>0</v>
      </c>
      <c r="O1543">
        <f>Sheet9!E781</f>
        <v>0</v>
      </c>
      <c r="P1543" t="str">
        <f>IFERROR(VLOOKUP(O1543,Sheet6!A:B,2,0),"")</f>
        <v/>
      </c>
      <c r="Q1543">
        <f>Sheet9!A781</f>
        <v>0</v>
      </c>
      <c r="R1543" t="str">
        <f t="shared" si="133"/>
        <v/>
      </c>
      <c r="S1543">
        <f>Sheet9!B781</f>
        <v>0</v>
      </c>
      <c r="T1543" t="s">
        <v>183</v>
      </c>
      <c r="U1543" t="s">
        <v>184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Sheet9!D782</f>
        <v>0</v>
      </c>
      <c r="O1544">
        <f>Sheet9!E782</f>
        <v>0</v>
      </c>
      <c r="P1544" t="str">
        <f>IFERROR(VLOOKUP(O1544,Sheet6!A:B,2,0),"")</f>
        <v/>
      </c>
      <c r="Q1544">
        <f>Sheet9!A782</f>
        <v>0</v>
      </c>
      <c r="R1544" t="str">
        <f t="shared" si="133"/>
        <v/>
      </c>
      <c r="S1544">
        <f>Sheet9!B782</f>
        <v>0</v>
      </c>
      <c r="T1544" t="s">
        <v>183</v>
      </c>
      <c r="U1544" t="s">
        <v>184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Sheet9!D783</f>
        <v>0</v>
      </c>
      <c r="O1545">
        <f>Sheet9!E783</f>
        <v>0</v>
      </c>
      <c r="P1545" t="str">
        <f>IFERROR(VLOOKUP(O1545,Sheet6!A:B,2,0),"")</f>
        <v/>
      </c>
      <c r="Q1545">
        <f>Sheet9!A783</f>
        <v>0</v>
      </c>
      <c r="R1545" t="str">
        <f t="shared" si="133"/>
        <v/>
      </c>
      <c r="S1545">
        <f>Sheet9!B783</f>
        <v>0</v>
      </c>
      <c r="T1545" t="s">
        <v>183</v>
      </c>
      <c r="U1545" t="s">
        <v>184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Sheet9!D784</f>
        <v>0</v>
      </c>
      <c r="O1546">
        <f>Sheet9!E784</f>
        <v>0</v>
      </c>
      <c r="P1546" t="str">
        <f>IFERROR(VLOOKUP(O1546,Sheet6!A:B,2,0),"")</f>
        <v/>
      </c>
      <c r="Q1546">
        <f>Sheet9!A784</f>
        <v>0</v>
      </c>
      <c r="R1546" t="str">
        <f t="shared" si="133"/>
        <v/>
      </c>
      <c r="S1546">
        <f>Sheet9!B784</f>
        <v>0</v>
      </c>
      <c r="T1546" t="s">
        <v>183</v>
      </c>
      <c r="U1546" t="s">
        <v>184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Sheet9!D785</f>
        <v>0</v>
      </c>
      <c r="O1547">
        <f>Sheet9!E785</f>
        <v>0</v>
      </c>
      <c r="P1547" t="str">
        <f>IFERROR(VLOOKUP(O1547,Sheet6!A:B,2,0),"")</f>
        <v/>
      </c>
      <c r="Q1547">
        <f>Sheet9!A785</f>
        <v>0</v>
      </c>
      <c r="R1547" t="str">
        <f t="shared" si="133"/>
        <v/>
      </c>
      <c r="S1547">
        <f>Sheet9!B785</f>
        <v>0</v>
      </c>
      <c r="T1547" t="s">
        <v>183</v>
      </c>
      <c r="U1547" t="s">
        <v>184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Sheet9!D786</f>
        <v>0</v>
      </c>
      <c r="O1548">
        <f>Sheet9!E786</f>
        <v>0</v>
      </c>
      <c r="P1548" t="str">
        <f>IFERROR(VLOOKUP(O1548,Sheet6!A:B,2,0),"")</f>
        <v/>
      </c>
      <c r="Q1548">
        <f>Sheet9!A786</f>
        <v>0</v>
      </c>
      <c r="R1548" t="str">
        <f t="shared" si="133"/>
        <v/>
      </c>
      <c r="S1548">
        <f>Sheet9!B786</f>
        <v>0</v>
      </c>
      <c r="T1548" t="s">
        <v>183</v>
      </c>
      <c r="U1548" t="s">
        <v>184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Sheet9!D787</f>
        <v>0</v>
      </c>
      <c r="O1549">
        <f>Sheet9!E787</f>
        <v>0</v>
      </c>
      <c r="P1549" t="str">
        <f>IFERROR(VLOOKUP(O1549,Sheet6!A:B,2,0),"")</f>
        <v/>
      </c>
      <c r="Q1549">
        <f>Sheet9!A787</f>
        <v>0</v>
      </c>
      <c r="R1549" t="str">
        <f t="shared" si="133"/>
        <v/>
      </c>
      <c r="S1549">
        <f>Sheet9!B787</f>
        <v>0</v>
      </c>
      <c r="T1549" t="s">
        <v>183</v>
      </c>
      <c r="U1549" t="s">
        <v>184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Sheet9!D788</f>
        <v>0</v>
      </c>
      <c r="O1550">
        <f>Sheet9!E788</f>
        <v>0</v>
      </c>
      <c r="P1550" t="str">
        <f>IFERROR(VLOOKUP(O1550,Sheet6!A:B,2,0),"")</f>
        <v/>
      </c>
      <c r="Q1550">
        <f>Sheet9!A788</f>
        <v>0</v>
      </c>
      <c r="R1550" t="str">
        <f t="shared" si="133"/>
        <v/>
      </c>
      <c r="S1550">
        <f>Sheet9!B788</f>
        <v>0</v>
      </c>
      <c r="T1550" t="s">
        <v>183</v>
      </c>
      <c r="U1550" t="s">
        <v>184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Sheet9!D789</f>
        <v>0</v>
      </c>
      <c r="O1551">
        <f>Sheet9!E789</f>
        <v>0</v>
      </c>
      <c r="P1551" t="str">
        <f>IFERROR(VLOOKUP(O1551,Sheet6!A:B,2,0),"")</f>
        <v/>
      </c>
      <c r="Q1551">
        <f>Sheet9!A789</f>
        <v>0</v>
      </c>
      <c r="R1551" t="str">
        <f t="shared" si="133"/>
        <v/>
      </c>
      <c r="S1551">
        <f>Sheet9!B789</f>
        <v>0</v>
      </c>
      <c r="T1551" t="s">
        <v>183</v>
      </c>
      <c r="U1551" t="s">
        <v>184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Sheet9!D790</f>
        <v>0</v>
      </c>
      <c r="O1552">
        <f>Sheet9!E790</f>
        <v>0</v>
      </c>
      <c r="P1552" t="str">
        <f>IFERROR(VLOOKUP(O1552,Sheet6!A:B,2,0),"")</f>
        <v/>
      </c>
      <c r="Q1552">
        <f>Sheet9!A790</f>
        <v>0</v>
      </c>
      <c r="R1552" t="str">
        <f t="shared" si="133"/>
        <v/>
      </c>
      <c r="S1552">
        <f>Sheet9!B790</f>
        <v>0</v>
      </c>
      <c r="T1552" t="s">
        <v>183</v>
      </c>
      <c r="U1552" t="s">
        <v>184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Sheet9!D791</f>
        <v>0</v>
      </c>
      <c r="O1553">
        <f>Sheet9!E791</f>
        <v>0</v>
      </c>
      <c r="P1553" t="str">
        <f>IFERROR(VLOOKUP(O1553,Sheet6!A:B,2,0),"")</f>
        <v/>
      </c>
      <c r="Q1553">
        <f>Sheet9!A791</f>
        <v>0</v>
      </c>
      <c r="R1553" t="str">
        <f t="shared" si="133"/>
        <v/>
      </c>
      <c r="S1553">
        <f>Sheet9!B791</f>
        <v>0</v>
      </c>
      <c r="T1553" t="s">
        <v>183</v>
      </c>
      <c r="U1553" t="s">
        <v>184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Sheet9!D792</f>
        <v>0</v>
      </c>
      <c r="O1554">
        <f>Sheet9!E792</f>
        <v>0</v>
      </c>
      <c r="P1554" t="str">
        <f>IFERROR(VLOOKUP(O1554,Sheet6!A:B,2,0),"")</f>
        <v/>
      </c>
      <c r="Q1554">
        <f>Sheet9!A792</f>
        <v>0</v>
      </c>
      <c r="R1554" t="str">
        <f t="shared" si="133"/>
        <v/>
      </c>
      <c r="S1554">
        <f>Sheet9!B792</f>
        <v>0</v>
      </c>
      <c r="T1554" t="s">
        <v>183</v>
      </c>
      <c r="U1554" t="s">
        <v>184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Sheet9!D793</f>
        <v>0</v>
      </c>
      <c r="O1555">
        <f>Sheet9!E793</f>
        <v>0</v>
      </c>
      <c r="P1555" t="str">
        <f>IFERROR(VLOOKUP(O1555,Sheet6!A:B,2,0),"")</f>
        <v/>
      </c>
      <c r="Q1555">
        <f>Sheet9!A793</f>
        <v>0</v>
      </c>
      <c r="R1555" t="str">
        <f t="shared" si="133"/>
        <v/>
      </c>
      <c r="S1555">
        <f>Sheet9!B793</f>
        <v>0</v>
      </c>
      <c r="T1555" t="s">
        <v>183</v>
      </c>
      <c r="U1555" t="s">
        <v>184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Sheet9!D794</f>
        <v>0</v>
      </c>
      <c r="O1556">
        <f>Sheet9!E794</f>
        <v>0</v>
      </c>
      <c r="P1556" t="str">
        <f>IFERROR(VLOOKUP(O1556,Sheet6!A:B,2,0),"")</f>
        <v/>
      </c>
      <c r="Q1556">
        <f>Sheet9!A794</f>
        <v>0</v>
      </c>
      <c r="R1556" t="str">
        <f t="shared" si="133"/>
        <v/>
      </c>
      <c r="S1556">
        <f>Sheet9!B794</f>
        <v>0</v>
      </c>
      <c r="T1556" t="s">
        <v>183</v>
      </c>
      <c r="U1556" t="s">
        <v>184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Sheet9!D795</f>
        <v>0</v>
      </c>
      <c r="O1557">
        <f>Sheet9!E795</f>
        <v>0</v>
      </c>
      <c r="P1557" t="str">
        <f>IFERROR(VLOOKUP(O1557,Sheet6!A:B,2,0),"")</f>
        <v/>
      </c>
      <c r="Q1557">
        <f>Sheet9!A795</f>
        <v>0</v>
      </c>
      <c r="R1557" t="str">
        <f t="shared" si="133"/>
        <v/>
      </c>
      <c r="S1557">
        <f>Sheet9!B795</f>
        <v>0</v>
      </c>
      <c r="T1557" t="s">
        <v>183</v>
      </c>
      <c r="U1557" t="s">
        <v>184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Sheet9!D796</f>
        <v>0</v>
      </c>
      <c r="O1558">
        <f>Sheet9!E796</f>
        <v>0</v>
      </c>
      <c r="P1558" t="str">
        <f>IFERROR(VLOOKUP(O1558,Sheet6!A:B,2,0),"")</f>
        <v/>
      </c>
      <c r="Q1558">
        <f>Sheet9!A796</f>
        <v>0</v>
      </c>
      <c r="R1558" t="str">
        <f t="shared" si="133"/>
        <v/>
      </c>
      <c r="S1558">
        <f>Sheet9!B796</f>
        <v>0</v>
      </c>
      <c r="T1558" t="s">
        <v>183</v>
      </c>
      <c r="U1558" t="s">
        <v>184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Sheet9!D797</f>
        <v>0</v>
      </c>
      <c r="O1559">
        <f>Sheet9!E797</f>
        <v>0</v>
      </c>
      <c r="P1559" t="str">
        <f>IFERROR(VLOOKUP(O1559,Sheet6!A:B,2,0),"")</f>
        <v/>
      </c>
      <c r="Q1559">
        <f>Sheet9!A797</f>
        <v>0</v>
      </c>
      <c r="R1559" t="str">
        <f t="shared" si="133"/>
        <v/>
      </c>
      <c r="S1559">
        <f>Sheet9!B797</f>
        <v>0</v>
      </c>
      <c r="T1559" t="s">
        <v>183</v>
      </c>
      <c r="U1559" t="s">
        <v>184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Sheet9!D798</f>
        <v>0</v>
      </c>
      <c r="O1560">
        <f>Sheet9!E798</f>
        <v>0</v>
      </c>
      <c r="P1560" t="str">
        <f>IFERROR(VLOOKUP(O1560,Sheet6!A:B,2,0),"")</f>
        <v/>
      </c>
      <c r="Q1560">
        <f>Sheet9!A798</f>
        <v>0</v>
      </c>
      <c r="R1560" t="str">
        <f t="shared" si="133"/>
        <v/>
      </c>
      <c r="S1560">
        <f>Sheet9!B798</f>
        <v>0</v>
      </c>
      <c r="T1560" t="s">
        <v>183</v>
      </c>
      <c r="U1560" t="s">
        <v>184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Sheet9!D799</f>
        <v>0</v>
      </c>
      <c r="O1561">
        <f>Sheet9!E799</f>
        <v>0</v>
      </c>
      <c r="P1561" t="str">
        <f>IFERROR(VLOOKUP(O1561,Sheet6!A:B,2,0),"")</f>
        <v/>
      </c>
      <c r="Q1561">
        <f>Sheet9!A799</f>
        <v>0</v>
      </c>
      <c r="R1561" t="str">
        <f t="shared" si="133"/>
        <v/>
      </c>
      <c r="S1561">
        <f>Sheet9!B799</f>
        <v>0</v>
      </c>
      <c r="T1561" t="s">
        <v>183</v>
      </c>
      <c r="U1561" t="s">
        <v>184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Sheet9!D800</f>
        <v>0</v>
      </c>
      <c r="O1562">
        <f>Sheet9!E800</f>
        <v>0</v>
      </c>
      <c r="P1562" t="str">
        <f>IFERROR(VLOOKUP(O1562,Sheet6!A:B,2,0),"")</f>
        <v/>
      </c>
      <c r="Q1562">
        <f>Sheet9!A800</f>
        <v>0</v>
      </c>
      <c r="R1562" t="str">
        <f t="shared" si="133"/>
        <v/>
      </c>
      <c r="S1562">
        <f>Sheet9!B800</f>
        <v>0</v>
      </c>
      <c r="T1562" t="s">
        <v>183</v>
      </c>
      <c r="U1562" t="s">
        <v>184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Sheet9!D801</f>
        <v>0</v>
      </c>
      <c r="O1563">
        <f>Sheet9!E801</f>
        <v>0</v>
      </c>
      <c r="P1563" t="str">
        <f>IFERROR(VLOOKUP(O1563,Sheet6!A:B,2,0),"")</f>
        <v/>
      </c>
      <c r="Q1563">
        <f>Sheet9!A801</f>
        <v>0</v>
      </c>
      <c r="R1563" t="str">
        <f t="shared" si="133"/>
        <v/>
      </c>
      <c r="S1563">
        <f>Sheet9!B801</f>
        <v>0</v>
      </c>
      <c r="T1563" t="s">
        <v>183</v>
      </c>
      <c r="U1563" t="s">
        <v>184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Sheet9!D802</f>
        <v>0</v>
      </c>
      <c r="O1564">
        <f>Sheet9!E802</f>
        <v>0</v>
      </c>
      <c r="P1564" t="str">
        <f>IFERROR(VLOOKUP(O1564,Sheet6!A:B,2,0),"")</f>
        <v/>
      </c>
      <c r="Q1564">
        <f>Sheet9!A802</f>
        <v>0</v>
      </c>
      <c r="R1564" t="str">
        <f t="shared" si="133"/>
        <v/>
      </c>
      <c r="S1564">
        <f>Sheet9!B802</f>
        <v>0</v>
      </c>
      <c r="T1564" t="s">
        <v>183</v>
      </c>
      <c r="U1564" t="s">
        <v>184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Sheet9!D803</f>
        <v>0</v>
      </c>
      <c r="O1565">
        <f>Sheet9!E803</f>
        <v>0</v>
      </c>
      <c r="P1565" t="str">
        <f>IFERROR(VLOOKUP(O1565,Sheet6!A:B,2,0),"")</f>
        <v/>
      </c>
      <c r="Q1565">
        <f>Sheet9!A803</f>
        <v>0</v>
      </c>
      <c r="R1565" t="str">
        <f t="shared" si="133"/>
        <v/>
      </c>
      <c r="S1565">
        <f>Sheet9!B803</f>
        <v>0</v>
      </c>
      <c r="T1565" t="s">
        <v>183</v>
      </c>
      <c r="U1565" t="s">
        <v>184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Sheet9!D804</f>
        <v>0</v>
      </c>
      <c r="O1566">
        <f>Sheet9!E804</f>
        <v>0</v>
      </c>
      <c r="P1566" t="str">
        <f>IFERROR(VLOOKUP(O1566,Sheet6!A:B,2,0),"")</f>
        <v/>
      </c>
      <c r="Q1566">
        <f>Sheet9!A804</f>
        <v>0</v>
      </c>
      <c r="R1566" t="str">
        <f t="shared" si="133"/>
        <v/>
      </c>
      <c r="S1566">
        <f>Sheet9!B804</f>
        <v>0</v>
      </c>
      <c r="T1566" t="s">
        <v>183</v>
      </c>
      <c r="U1566" t="s">
        <v>184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Sheet9!D805</f>
        <v>0</v>
      </c>
      <c r="O1567">
        <f>Sheet9!E805</f>
        <v>0</v>
      </c>
      <c r="P1567" t="str">
        <f>IFERROR(VLOOKUP(O1567,Sheet6!A:B,2,0),"")</f>
        <v/>
      </c>
      <c r="Q1567">
        <f>Sheet9!A805</f>
        <v>0</v>
      </c>
      <c r="R1567" t="str">
        <f t="shared" si="133"/>
        <v/>
      </c>
      <c r="S1567">
        <f>Sheet9!B805</f>
        <v>0</v>
      </c>
      <c r="T1567" t="s">
        <v>183</v>
      </c>
      <c r="U1567" t="s">
        <v>184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Sheet9!D806</f>
        <v>0</v>
      </c>
      <c r="O1568">
        <f>Sheet9!E806</f>
        <v>0</v>
      </c>
      <c r="P1568" t="str">
        <f>IFERROR(VLOOKUP(O1568,Sheet6!A:B,2,0),"")</f>
        <v/>
      </c>
      <c r="Q1568">
        <f>Sheet9!A806</f>
        <v>0</v>
      </c>
      <c r="R1568" t="str">
        <f t="shared" si="133"/>
        <v/>
      </c>
      <c r="S1568">
        <f>Sheet9!B806</f>
        <v>0</v>
      </c>
      <c r="T1568" t="s">
        <v>183</v>
      </c>
      <c r="U1568" t="s">
        <v>184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Sheet9!D807</f>
        <v>0</v>
      </c>
      <c r="O1569">
        <f>Sheet9!E807</f>
        <v>0</v>
      </c>
      <c r="P1569" t="str">
        <f>IFERROR(VLOOKUP(O1569,Sheet6!A:B,2,0),"")</f>
        <v/>
      </c>
      <c r="Q1569">
        <f>Sheet9!A807</f>
        <v>0</v>
      </c>
      <c r="R1569" t="str">
        <f t="shared" si="133"/>
        <v/>
      </c>
      <c r="S1569">
        <f>Sheet9!B807</f>
        <v>0</v>
      </c>
      <c r="T1569" t="s">
        <v>183</v>
      </c>
      <c r="U1569" t="s">
        <v>184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Sheet9!D808</f>
        <v>0</v>
      </c>
      <c r="O1570">
        <f>Sheet9!E808</f>
        <v>0</v>
      </c>
      <c r="P1570" t="str">
        <f>IFERROR(VLOOKUP(O1570,Sheet6!A:B,2,0),"")</f>
        <v/>
      </c>
      <c r="Q1570">
        <f>Sheet9!A808</f>
        <v>0</v>
      </c>
      <c r="R1570" t="str">
        <f t="shared" si="133"/>
        <v/>
      </c>
      <c r="S1570">
        <f>Sheet9!B808</f>
        <v>0</v>
      </c>
      <c r="T1570" t="s">
        <v>183</v>
      </c>
      <c r="U1570" t="s">
        <v>184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Sheet9!D809</f>
        <v>0</v>
      </c>
      <c r="O1571">
        <f>Sheet9!E809</f>
        <v>0</v>
      </c>
      <c r="P1571" t="str">
        <f>IFERROR(VLOOKUP(O1571,Sheet6!A:B,2,0),"")</f>
        <v/>
      </c>
      <c r="Q1571">
        <f>Sheet9!A809</f>
        <v>0</v>
      </c>
      <c r="R1571" t="str">
        <f t="shared" si="133"/>
        <v/>
      </c>
      <c r="S1571">
        <f>Sheet9!B809</f>
        <v>0</v>
      </c>
      <c r="T1571" t="s">
        <v>183</v>
      </c>
      <c r="U1571" t="s">
        <v>184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Sheet9!D810</f>
        <v>0</v>
      </c>
      <c r="O1572">
        <f>Sheet9!E810</f>
        <v>0</v>
      </c>
      <c r="P1572" t="str">
        <f>IFERROR(VLOOKUP(O1572,Sheet6!A:B,2,0),"")</f>
        <v/>
      </c>
      <c r="Q1572">
        <f>Sheet9!A810</f>
        <v>0</v>
      </c>
      <c r="R1572" t="str">
        <f t="shared" si="133"/>
        <v/>
      </c>
      <c r="S1572">
        <f>Sheet9!B810</f>
        <v>0</v>
      </c>
      <c r="T1572" t="s">
        <v>183</v>
      </c>
      <c r="U1572" t="s">
        <v>184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Sheet9!D811</f>
        <v>0</v>
      </c>
      <c r="O1573">
        <f>Sheet9!E811</f>
        <v>0</v>
      </c>
      <c r="P1573" t="str">
        <f>IFERROR(VLOOKUP(O1573,Sheet6!A:B,2,0),"")</f>
        <v/>
      </c>
      <c r="Q1573">
        <f>Sheet9!A811</f>
        <v>0</v>
      </c>
      <c r="R1573" t="str">
        <f t="shared" si="133"/>
        <v/>
      </c>
      <c r="S1573">
        <f>Sheet9!B811</f>
        <v>0</v>
      </c>
      <c r="T1573" t="s">
        <v>183</v>
      </c>
      <c r="U1573" t="s">
        <v>184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Sheet9!D812</f>
        <v>0</v>
      </c>
      <c r="O1574">
        <f>Sheet9!E812</f>
        <v>0</v>
      </c>
      <c r="P1574" t="str">
        <f>IFERROR(VLOOKUP(O1574,Sheet6!A:B,2,0),"")</f>
        <v/>
      </c>
      <c r="Q1574">
        <f>Sheet9!A812</f>
        <v>0</v>
      </c>
      <c r="R1574" t="str">
        <f t="shared" si="133"/>
        <v/>
      </c>
      <c r="S1574">
        <f>Sheet9!B812</f>
        <v>0</v>
      </c>
      <c r="T1574" t="s">
        <v>183</v>
      </c>
      <c r="U1574" t="s">
        <v>184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Sheet9!D813</f>
        <v>0</v>
      </c>
      <c r="O1575">
        <f>Sheet9!E813</f>
        <v>0</v>
      </c>
      <c r="P1575" t="str">
        <f>IFERROR(VLOOKUP(O1575,Sheet6!A:B,2,0),"")</f>
        <v/>
      </c>
      <c r="Q1575">
        <f>Sheet9!A813</f>
        <v>0</v>
      </c>
      <c r="R1575" t="str">
        <f t="shared" si="133"/>
        <v/>
      </c>
      <c r="S1575">
        <f>Sheet9!B813</f>
        <v>0</v>
      </c>
      <c r="T1575" t="s">
        <v>183</v>
      </c>
      <c r="U1575" t="s">
        <v>184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Sheet9!D814</f>
        <v>0</v>
      </c>
      <c r="O1576">
        <f>Sheet9!E814</f>
        <v>0</v>
      </c>
      <c r="P1576" t="str">
        <f>IFERROR(VLOOKUP(O1576,Sheet6!A:B,2,0),"")</f>
        <v/>
      </c>
      <c r="Q1576">
        <f>Sheet9!A814</f>
        <v>0</v>
      </c>
      <c r="R1576" t="str">
        <f t="shared" si="133"/>
        <v/>
      </c>
      <c r="S1576">
        <f>Sheet9!B814</f>
        <v>0</v>
      </c>
      <c r="T1576" t="s">
        <v>183</v>
      </c>
      <c r="U1576" t="s">
        <v>184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Sheet9!D815</f>
        <v>0</v>
      </c>
      <c r="O1577">
        <f>Sheet9!E815</f>
        <v>0</v>
      </c>
      <c r="P1577" t="str">
        <f>IFERROR(VLOOKUP(O1577,Sheet6!A:B,2,0),"")</f>
        <v/>
      </c>
      <c r="Q1577">
        <f>Sheet9!A815</f>
        <v>0</v>
      </c>
      <c r="R1577" t="str">
        <f t="shared" si="133"/>
        <v/>
      </c>
      <c r="S1577">
        <f>Sheet9!B815</f>
        <v>0</v>
      </c>
      <c r="T1577" t="s">
        <v>183</v>
      </c>
      <c r="U1577" t="s">
        <v>184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Sheet9!D816</f>
        <v>0</v>
      </c>
      <c r="O1578">
        <f>Sheet9!E816</f>
        <v>0</v>
      </c>
      <c r="P1578" t="str">
        <f>IFERROR(VLOOKUP(O1578,Sheet6!A:B,2,0),"")</f>
        <v/>
      </c>
      <c r="Q1578">
        <f>Sheet9!A816</f>
        <v>0</v>
      </c>
      <c r="R1578" t="str">
        <f t="shared" si="133"/>
        <v/>
      </c>
      <c r="S1578">
        <f>Sheet9!B816</f>
        <v>0</v>
      </c>
      <c r="T1578" t="s">
        <v>183</v>
      </c>
      <c r="U1578" t="s">
        <v>184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Sheet9!D817</f>
        <v>0</v>
      </c>
      <c r="O1579">
        <f>Sheet9!E817</f>
        <v>0</v>
      </c>
      <c r="P1579" t="str">
        <f>IFERROR(VLOOKUP(O1579,Sheet6!A:B,2,0),"")</f>
        <v/>
      </c>
      <c r="Q1579">
        <f>Sheet9!A817</f>
        <v>0</v>
      </c>
      <c r="R1579" t="str">
        <f t="shared" si="133"/>
        <v/>
      </c>
      <c r="S1579">
        <f>Sheet9!B817</f>
        <v>0</v>
      </c>
      <c r="T1579" t="s">
        <v>183</v>
      </c>
      <c r="U1579" t="s">
        <v>184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Sheet9!D818</f>
        <v>0</v>
      </c>
      <c r="O1580">
        <f>Sheet9!E818</f>
        <v>0</v>
      </c>
      <c r="P1580" t="str">
        <f>IFERROR(VLOOKUP(O1580,Sheet6!A:B,2,0),"")</f>
        <v/>
      </c>
      <c r="Q1580">
        <f>Sheet9!A818</f>
        <v>0</v>
      </c>
      <c r="R1580" t="str">
        <f t="shared" si="133"/>
        <v/>
      </c>
      <c r="S1580">
        <f>Sheet9!B818</f>
        <v>0</v>
      </c>
      <c r="T1580" t="s">
        <v>183</v>
      </c>
      <c r="U1580" t="s">
        <v>184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Sheet9!D819</f>
        <v>0</v>
      </c>
      <c r="O1581">
        <f>Sheet9!E819</f>
        <v>0</v>
      </c>
      <c r="P1581" t="str">
        <f>IFERROR(VLOOKUP(O1581,Sheet6!A:B,2,0),"")</f>
        <v/>
      </c>
      <c r="Q1581">
        <f>Sheet9!A819</f>
        <v>0</v>
      </c>
      <c r="R1581" t="str">
        <f t="shared" si="133"/>
        <v/>
      </c>
      <c r="S1581">
        <f>Sheet9!B819</f>
        <v>0</v>
      </c>
      <c r="T1581" t="s">
        <v>183</v>
      </c>
      <c r="U1581" t="s">
        <v>184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Sheet9!D820</f>
        <v>0</v>
      </c>
      <c r="O1582">
        <f>Sheet9!E820</f>
        <v>0</v>
      </c>
      <c r="P1582" t="str">
        <f>IFERROR(VLOOKUP(O1582,Sheet6!A:B,2,0),"")</f>
        <v/>
      </c>
      <c r="Q1582">
        <f>Sheet9!A820</f>
        <v>0</v>
      </c>
      <c r="R1582" t="str">
        <f t="shared" si="133"/>
        <v/>
      </c>
      <c r="S1582">
        <f>Sheet9!B820</f>
        <v>0</v>
      </c>
      <c r="T1582" t="s">
        <v>183</v>
      </c>
      <c r="U1582" t="s">
        <v>184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Sheet9!D821</f>
        <v>0</v>
      </c>
      <c r="O1583">
        <f>Sheet9!E821</f>
        <v>0</v>
      </c>
      <c r="P1583" t="str">
        <f>IFERROR(VLOOKUP(O1583,Sheet6!A:B,2,0),"")</f>
        <v/>
      </c>
      <c r="Q1583">
        <f>Sheet9!A821</f>
        <v>0</v>
      </c>
      <c r="R1583" t="str">
        <f t="shared" si="133"/>
        <v/>
      </c>
      <c r="S1583">
        <f>Sheet9!B821</f>
        <v>0</v>
      </c>
      <c r="T1583" t="s">
        <v>183</v>
      </c>
      <c r="U1583" t="s">
        <v>184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Sheet9!D822</f>
        <v>0</v>
      </c>
      <c r="O1584">
        <f>Sheet9!E822</f>
        <v>0</v>
      </c>
      <c r="P1584" t="str">
        <f>IFERROR(VLOOKUP(O1584,Sheet6!A:B,2,0),"")</f>
        <v/>
      </c>
      <c r="Q1584">
        <f>Sheet9!A822</f>
        <v>0</v>
      </c>
      <c r="R1584" t="str">
        <f t="shared" si="133"/>
        <v/>
      </c>
      <c r="S1584">
        <f>Sheet9!B822</f>
        <v>0</v>
      </c>
      <c r="T1584" t="s">
        <v>183</v>
      </c>
      <c r="U1584" t="s">
        <v>184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Sheet9!D823</f>
        <v>0</v>
      </c>
      <c r="O1585">
        <f>Sheet9!E823</f>
        <v>0</v>
      </c>
      <c r="P1585" t="str">
        <f>IFERROR(VLOOKUP(O1585,Sheet6!A:B,2,0),"")</f>
        <v/>
      </c>
      <c r="Q1585">
        <f>Sheet9!A823</f>
        <v>0</v>
      </c>
      <c r="R1585" t="str">
        <f t="shared" si="133"/>
        <v/>
      </c>
      <c r="S1585">
        <f>Sheet9!B823</f>
        <v>0</v>
      </c>
      <c r="T1585" t="s">
        <v>183</v>
      </c>
      <c r="U1585" t="s">
        <v>184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Sheet9!D824</f>
        <v>0</v>
      </c>
      <c r="O1586">
        <f>Sheet9!E824</f>
        <v>0</v>
      </c>
      <c r="P1586" t="str">
        <f>IFERROR(VLOOKUP(O1586,Sheet6!A:B,2,0),"")</f>
        <v/>
      </c>
      <c r="Q1586">
        <f>Sheet9!A824</f>
        <v>0</v>
      </c>
      <c r="R1586" t="str">
        <f t="shared" si="133"/>
        <v/>
      </c>
      <c r="S1586">
        <f>Sheet9!B824</f>
        <v>0</v>
      </c>
      <c r="T1586" t="s">
        <v>183</v>
      </c>
      <c r="U1586" t="s">
        <v>184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Sheet9!D825</f>
        <v>0</v>
      </c>
      <c r="O1587">
        <f>Sheet9!E825</f>
        <v>0</v>
      </c>
      <c r="P1587" t="str">
        <f>IFERROR(VLOOKUP(O1587,Sheet6!A:B,2,0),"")</f>
        <v/>
      </c>
      <c r="Q1587">
        <f>Sheet9!A825</f>
        <v>0</v>
      </c>
      <c r="R1587" t="str">
        <f t="shared" si="133"/>
        <v/>
      </c>
      <c r="S1587">
        <f>Sheet9!B825</f>
        <v>0</v>
      </c>
      <c r="T1587" t="s">
        <v>183</v>
      </c>
      <c r="U1587" t="s">
        <v>184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Sheet9!D826</f>
        <v>0</v>
      </c>
      <c r="O1588">
        <f>Sheet9!E826</f>
        <v>0</v>
      </c>
      <c r="P1588" t="str">
        <f>IFERROR(VLOOKUP(O1588,Sheet6!A:B,2,0),"")</f>
        <v/>
      </c>
      <c r="Q1588">
        <f>Sheet9!A826</f>
        <v>0</v>
      </c>
      <c r="R1588" t="str">
        <f t="shared" si="133"/>
        <v/>
      </c>
      <c r="S1588">
        <f>Sheet9!B826</f>
        <v>0</v>
      </c>
      <c r="T1588" t="s">
        <v>183</v>
      </c>
      <c r="U1588" t="s">
        <v>184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Sheet9!D827</f>
        <v>0</v>
      </c>
      <c r="O1589">
        <f>Sheet9!E827</f>
        <v>0</v>
      </c>
      <c r="P1589" t="str">
        <f>IFERROR(VLOOKUP(O1589,Sheet6!A:B,2,0),"")</f>
        <v/>
      </c>
      <c r="Q1589">
        <f>Sheet9!A827</f>
        <v>0</v>
      </c>
      <c r="R1589" t="str">
        <f t="shared" si="133"/>
        <v/>
      </c>
      <c r="S1589">
        <f>Sheet9!B827</f>
        <v>0</v>
      </c>
      <c r="T1589" t="s">
        <v>183</v>
      </c>
      <c r="U1589" t="s">
        <v>184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Sheet9!D828</f>
        <v>0</v>
      </c>
      <c r="O1590">
        <f>Sheet9!E828</f>
        <v>0</v>
      </c>
      <c r="P1590" t="str">
        <f>IFERROR(VLOOKUP(O1590,Sheet6!A:B,2,0),"")</f>
        <v/>
      </c>
      <c r="Q1590">
        <f>Sheet9!A828</f>
        <v>0</v>
      </c>
      <c r="R1590" t="str">
        <f t="shared" si="133"/>
        <v/>
      </c>
      <c r="S1590">
        <f>Sheet9!B828</f>
        <v>0</v>
      </c>
      <c r="T1590" t="s">
        <v>183</v>
      </c>
      <c r="U1590" t="s">
        <v>184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Sheet9!D829</f>
        <v>0</v>
      </c>
      <c r="O1591">
        <f>Sheet9!E829</f>
        <v>0</v>
      </c>
      <c r="P1591" t="str">
        <f>IFERROR(VLOOKUP(O1591,Sheet6!A:B,2,0),"")</f>
        <v/>
      </c>
      <c r="Q1591">
        <f>Sheet9!A829</f>
        <v>0</v>
      </c>
      <c r="R1591" t="str">
        <f t="shared" si="133"/>
        <v/>
      </c>
      <c r="S1591">
        <f>Sheet9!B829</f>
        <v>0</v>
      </c>
      <c r="T1591" t="s">
        <v>183</v>
      </c>
      <c r="U1591" t="s">
        <v>184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Sheet9!D830</f>
        <v>0</v>
      </c>
      <c r="O1592">
        <f>Sheet9!E830</f>
        <v>0</v>
      </c>
      <c r="P1592" t="str">
        <f>IFERROR(VLOOKUP(O1592,Sheet6!A:B,2,0),"")</f>
        <v/>
      </c>
      <c r="Q1592">
        <f>Sheet9!A830</f>
        <v>0</v>
      </c>
      <c r="R1592" t="str">
        <f t="shared" si="133"/>
        <v/>
      </c>
      <c r="S1592">
        <f>Sheet9!B830</f>
        <v>0</v>
      </c>
      <c r="T1592" t="s">
        <v>183</v>
      </c>
      <c r="U1592" t="s">
        <v>184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Sheet9!D831</f>
        <v>0</v>
      </c>
      <c r="O1593">
        <f>Sheet9!E831</f>
        <v>0</v>
      </c>
      <c r="P1593" t="str">
        <f>IFERROR(VLOOKUP(O1593,Sheet6!A:B,2,0),"")</f>
        <v/>
      </c>
      <c r="Q1593">
        <f>Sheet9!A831</f>
        <v>0</v>
      </c>
      <c r="R1593" t="str">
        <f t="shared" si="133"/>
        <v/>
      </c>
      <c r="S1593">
        <f>Sheet9!B831</f>
        <v>0</v>
      </c>
      <c r="T1593" t="s">
        <v>183</v>
      </c>
      <c r="U1593" t="s">
        <v>184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Sheet9!D832</f>
        <v>0</v>
      </c>
      <c r="O1594">
        <f>Sheet9!E832</f>
        <v>0</v>
      </c>
      <c r="P1594" t="str">
        <f>IFERROR(VLOOKUP(O1594,Sheet6!A:B,2,0),"")</f>
        <v/>
      </c>
      <c r="Q1594">
        <f>Sheet9!A832</f>
        <v>0</v>
      </c>
      <c r="R1594" t="str">
        <f t="shared" si="133"/>
        <v/>
      </c>
      <c r="S1594">
        <f>Sheet9!B832</f>
        <v>0</v>
      </c>
      <c r="T1594" t="s">
        <v>183</v>
      </c>
      <c r="U1594" t="s">
        <v>184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Sheet9!D833</f>
        <v>0</v>
      </c>
      <c r="O1595">
        <f>Sheet9!E833</f>
        <v>0</v>
      </c>
      <c r="P1595" t="str">
        <f>IFERROR(VLOOKUP(O1595,Sheet6!A:B,2,0),"")</f>
        <v/>
      </c>
      <c r="Q1595">
        <f>Sheet9!A833</f>
        <v>0</v>
      </c>
      <c r="R1595" t="str">
        <f t="shared" ref="R1595:R1658" si="138">IFERROR(VLOOKUP(Q1595,AG:AH,2,0),"")</f>
        <v/>
      </c>
      <c r="S1595">
        <f>Sheet9!B833</f>
        <v>0</v>
      </c>
      <c r="T1595" t="s">
        <v>183</v>
      </c>
      <c r="U1595" t="s">
        <v>184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Sheet9!D834</f>
        <v>0</v>
      </c>
      <c r="O1596">
        <f>Sheet9!E834</f>
        <v>0</v>
      </c>
      <c r="P1596" t="str">
        <f>IFERROR(VLOOKUP(O1596,Sheet6!A:B,2,0),"")</f>
        <v/>
      </c>
      <c r="Q1596">
        <f>Sheet9!A834</f>
        <v>0</v>
      </c>
      <c r="R1596" t="str">
        <f t="shared" si="138"/>
        <v/>
      </c>
      <c r="S1596">
        <f>Sheet9!B834</f>
        <v>0</v>
      </c>
      <c r="T1596" t="s">
        <v>183</v>
      </c>
      <c r="U1596" t="s">
        <v>184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Sheet9!D835</f>
        <v>0</v>
      </c>
      <c r="O1597">
        <f>Sheet9!E835</f>
        <v>0</v>
      </c>
      <c r="P1597" t="str">
        <f>IFERROR(VLOOKUP(O1597,Sheet6!A:B,2,0),"")</f>
        <v/>
      </c>
      <c r="Q1597">
        <f>Sheet9!A835</f>
        <v>0</v>
      </c>
      <c r="R1597" t="str">
        <f t="shared" si="138"/>
        <v/>
      </c>
      <c r="S1597">
        <f>Sheet9!B835</f>
        <v>0</v>
      </c>
      <c r="T1597" t="s">
        <v>183</v>
      </c>
      <c r="U1597" t="s">
        <v>184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Sheet9!D836</f>
        <v>0</v>
      </c>
      <c r="O1598">
        <f>Sheet9!E836</f>
        <v>0</v>
      </c>
      <c r="P1598" t="str">
        <f>IFERROR(VLOOKUP(O1598,Sheet6!A:B,2,0),"")</f>
        <v/>
      </c>
      <c r="Q1598">
        <f>Sheet9!A836</f>
        <v>0</v>
      </c>
      <c r="R1598" t="str">
        <f t="shared" si="138"/>
        <v/>
      </c>
      <c r="S1598">
        <f>Sheet9!B836</f>
        <v>0</v>
      </c>
      <c r="T1598" t="s">
        <v>183</v>
      </c>
      <c r="U1598" t="s">
        <v>184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Sheet9!D837</f>
        <v>0</v>
      </c>
      <c r="O1599">
        <f>Sheet9!E837</f>
        <v>0</v>
      </c>
      <c r="P1599" t="str">
        <f>IFERROR(VLOOKUP(O1599,Sheet6!A:B,2,0),"")</f>
        <v/>
      </c>
      <c r="Q1599">
        <f>Sheet9!A837</f>
        <v>0</v>
      </c>
      <c r="R1599" t="str">
        <f t="shared" si="138"/>
        <v/>
      </c>
      <c r="S1599">
        <f>Sheet9!B837</f>
        <v>0</v>
      </c>
      <c r="T1599" t="s">
        <v>183</v>
      </c>
      <c r="U1599" t="s">
        <v>184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Sheet9!D838</f>
        <v>0</v>
      </c>
      <c r="O1600">
        <f>Sheet9!E838</f>
        <v>0</v>
      </c>
      <c r="P1600" t="str">
        <f>IFERROR(VLOOKUP(O1600,Sheet6!A:B,2,0),"")</f>
        <v/>
      </c>
      <c r="Q1600">
        <f>Sheet9!A838</f>
        <v>0</v>
      </c>
      <c r="R1600" t="str">
        <f t="shared" si="138"/>
        <v/>
      </c>
      <c r="S1600">
        <f>Sheet9!B838</f>
        <v>0</v>
      </c>
      <c r="T1600" t="s">
        <v>183</v>
      </c>
      <c r="U1600" t="s">
        <v>184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Sheet9!D839</f>
        <v>0</v>
      </c>
      <c r="O1601">
        <f>Sheet9!E839</f>
        <v>0</v>
      </c>
      <c r="P1601" t="str">
        <f>IFERROR(VLOOKUP(O1601,Sheet6!A:B,2,0),"")</f>
        <v/>
      </c>
      <c r="Q1601">
        <f>Sheet9!A839</f>
        <v>0</v>
      </c>
      <c r="R1601" t="str">
        <f t="shared" si="138"/>
        <v/>
      </c>
      <c r="S1601">
        <f>Sheet9!B839</f>
        <v>0</v>
      </c>
      <c r="T1601" t="s">
        <v>183</v>
      </c>
      <c r="U1601" t="s">
        <v>184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Sheet9!D840</f>
        <v>0</v>
      </c>
      <c r="O1602">
        <f>Sheet9!E840</f>
        <v>0</v>
      </c>
      <c r="P1602" t="str">
        <f>IFERROR(VLOOKUP(O1602,Sheet6!A:B,2,0),"")</f>
        <v/>
      </c>
      <c r="Q1602">
        <f>Sheet9!A840</f>
        <v>0</v>
      </c>
      <c r="R1602" t="str">
        <f t="shared" si="138"/>
        <v/>
      </c>
      <c r="S1602">
        <f>Sheet9!B840</f>
        <v>0</v>
      </c>
      <c r="T1602" t="s">
        <v>183</v>
      </c>
      <c r="U1602" t="s">
        <v>184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Sheet9!D841</f>
        <v>0</v>
      </c>
      <c r="O1603">
        <f>Sheet9!E841</f>
        <v>0</v>
      </c>
      <c r="P1603" t="str">
        <f>IFERROR(VLOOKUP(O1603,Sheet6!A:B,2,0),"")</f>
        <v/>
      </c>
      <c r="Q1603">
        <f>Sheet9!A841</f>
        <v>0</v>
      </c>
      <c r="R1603" t="str">
        <f t="shared" si="138"/>
        <v/>
      </c>
      <c r="S1603">
        <f>Sheet9!B841</f>
        <v>0</v>
      </c>
      <c r="T1603" t="s">
        <v>183</v>
      </c>
      <c r="U1603" t="s">
        <v>184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Sheet9!D842</f>
        <v>0</v>
      </c>
      <c r="O1604">
        <f>Sheet9!E842</f>
        <v>0</v>
      </c>
      <c r="P1604" t="str">
        <f>IFERROR(VLOOKUP(O1604,Sheet6!A:B,2,0),"")</f>
        <v/>
      </c>
      <c r="Q1604">
        <f>Sheet9!A842</f>
        <v>0</v>
      </c>
      <c r="R1604" t="str">
        <f t="shared" si="138"/>
        <v/>
      </c>
      <c r="S1604">
        <f>Sheet9!B842</f>
        <v>0</v>
      </c>
      <c r="T1604" t="s">
        <v>183</v>
      </c>
      <c r="U1604" t="s">
        <v>184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Sheet9!D843</f>
        <v>0</v>
      </c>
      <c r="O1605">
        <f>Sheet9!E843</f>
        <v>0</v>
      </c>
      <c r="P1605" t="str">
        <f>IFERROR(VLOOKUP(O1605,Sheet6!A:B,2,0),"")</f>
        <v/>
      </c>
      <c r="Q1605">
        <f>Sheet9!A843</f>
        <v>0</v>
      </c>
      <c r="R1605" t="str">
        <f t="shared" si="138"/>
        <v/>
      </c>
      <c r="S1605">
        <f>Sheet9!B843</f>
        <v>0</v>
      </c>
      <c r="T1605" t="s">
        <v>183</v>
      </c>
      <c r="U1605" t="s">
        <v>184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Sheet9!D844</f>
        <v>0</v>
      </c>
      <c r="O1606">
        <f>Sheet9!E844</f>
        <v>0</v>
      </c>
      <c r="P1606" t="str">
        <f>IFERROR(VLOOKUP(O1606,Sheet6!A:B,2,0),"")</f>
        <v/>
      </c>
      <c r="Q1606">
        <f>Sheet9!A844</f>
        <v>0</v>
      </c>
      <c r="R1606" t="str">
        <f t="shared" si="138"/>
        <v/>
      </c>
      <c r="S1606">
        <f>Sheet9!B844</f>
        <v>0</v>
      </c>
      <c r="T1606" t="s">
        <v>183</v>
      </c>
      <c r="U1606" t="s">
        <v>184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Sheet9!D845</f>
        <v>0</v>
      </c>
      <c r="O1607">
        <f>Sheet9!E845</f>
        <v>0</v>
      </c>
      <c r="P1607" t="str">
        <f>IFERROR(VLOOKUP(O1607,Sheet6!A:B,2,0),"")</f>
        <v/>
      </c>
      <c r="Q1607">
        <f>Sheet9!A845</f>
        <v>0</v>
      </c>
      <c r="R1607" t="str">
        <f t="shared" si="138"/>
        <v/>
      </c>
      <c r="S1607">
        <f>Sheet9!B845</f>
        <v>0</v>
      </c>
      <c r="T1607" t="s">
        <v>183</v>
      </c>
      <c r="U1607" t="s">
        <v>184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Sheet9!D846</f>
        <v>0</v>
      </c>
      <c r="O1608">
        <f>Sheet9!E846</f>
        <v>0</v>
      </c>
      <c r="P1608" t="str">
        <f>IFERROR(VLOOKUP(O1608,Sheet6!A:B,2,0),"")</f>
        <v/>
      </c>
      <c r="Q1608">
        <f>Sheet9!A846</f>
        <v>0</v>
      </c>
      <c r="R1608" t="str">
        <f t="shared" si="138"/>
        <v/>
      </c>
      <c r="S1608">
        <f>Sheet9!B846</f>
        <v>0</v>
      </c>
      <c r="T1608" t="s">
        <v>183</v>
      </c>
      <c r="U1608" t="s">
        <v>184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Sheet9!D847</f>
        <v>0</v>
      </c>
      <c r="O1609">
        <f>Sheet9!E847</f>
        <v>0</v>
      </c>
      <c r="P1609" t="str">
        <f>IFERROR(VLOOKUP(O1609,Sheet6!A:B,2,0),"")</f>
        <v/>
      </c>
      <c r="Q1609">
        <f>Sheet9!A847</f>
        <v>0</v>
      </c>
      <c r="R1609" t="str">
        <f t="shared" si="138"/>
        <v/>
      </c>
      <c r="S1609">
        <f>Sheet9!B847</f>
        <v>0</v>
      </c>
      <c r="T1609" t="s">
        <v>183</v>
      </c>
      <c r="U1609" t="s">
        <v>184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Sheet9!D848</f>
        <v>0</v>
      </c>
      <c r="O1610">
        <f>Sheet9!E848</f>
        <v>0</v>
      </c>
      <c r="P1610" t="str">
        <f>IFERROR(VLOOKUP(O1610,Sheet6!A:B,2,0),"")</f>
        <v/>
      </c>
      <c r="Q1610">
        <f>Sheet9!A848</f>
        <v>0</v>
      </c>
      <c r="R1610" t="str">
        <f t="shared" si="138"/>
        <v/>
      </c>
      <c r="S1610">
        <f>Sheet9!B848</f>
        <v>0</v>
      </c>
      <c r="T1610" t="s">
        <v>183</v>
      </c>
      <c r="U1610" t="s">
        <v>184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Sheet9!D849</f>
        <v>0</v>
      </c>
      <c r="O1611">
        <f>Sheet9!E849</f>
        <v>0</v>
      </c>
      <c r="P1611" t="str">
        <f>IFERROR(VLOOKUP(O1611,Sheet6!A:B,2,0),"")</f>
        <v/>
      </c>
      <c r="Q1611">
        <f>Sheet9!A849</f>
        <v>0</v>
      </c>
      <c r="R1611" t="str">
        <f t="shared" si="138"/>
        <v/>
      </c>
      <c r="S1611">
        <f>Sheet9!B849</f>
        <v>0</v>
      </c>
      <c r="T1611" t="s">
        <v>183</v>
      </c>
      <c r="U1611" t="s">
        <v>184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Sheet9!D850</f>
        <v>0</v>
      </c>
      <c r="O1612">
        <f>Sheet9!E850</f>
        <v>0</v>
      </c>
      <c r="P1612" t="str">
        <f>IFERROR(VLOOKUP(O1612,Sheet6!A:B,2,0),"")</f>
        <v/>
      </c>
      <c r="Q1612">
        <f>Sheet9!A850</f>
        <v>0</v>
      </c>
      <c r="R1612" t="str">
        <f t="shared" si="138"/>
        <v/>
      </c>
      <c r="S1612">
        <f>Sheet9!B850</f>
        <v>0</v>
      </c>
      <c r="T1612" t="s">
        <v>183</v>
      </c>
      <c r="U1612" t="s">
        <v>184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Sheet9!D851</f>
        <v>0</v>
      </c>
      <c r="O1613">
        <f>Sheet9!E851</f>
        <v>0</v>
      </c>
      <c r="P1613" t="str">
        <f>IFERROR(VLOOKUP(O1613,Sheet6!A:B,2,0),"")</f>
        <v/>
      </c>
      <c r="Q1613">
        <f>Sheet9!A851</f>
        <v>0</v>
      </c>
      <c r="R1613" t="str">
        <f t="shared" si="138"/>
        <v/>
      </c>
      <c r="S1613">
        <f>Sheet9!B851</f>
        <v>0</v>
      </c>
      <c r="T1613" t="s">
        <v>183</v>
      </c>
      <c r="U1613" t="s">
        <v>184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Sheet9!D852</f>
        <v>0</v>
      </c>
      <c r="O1614">
        <f>Sheet9!E852</f>
        <v>0</v>
      </c>
      <c r="P1614" t="str">
        <f>IFERROR(VLOOKUP(O1614,Sheet6!A:B,2,0),"")</f>
        <v/>
      </c>
      <c r="Q1614">
        <f>Sheet9!A852</f>
        <v>0</v>
      </c>
      <c r="R1614" t="str">
        <f t="shared" si="138"/>
        <v/>
      </c>
      <c r="S1614">
        <f>Sheet9!B852</f>
        <v>0</v>
      </c>
      <c r="T1614" t="s">
        <v>183</v>
      </c>
      <c r="U1614" t="s">
        <v>184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Sheet9!D853</f>
        <v>0</v>
      </c>
      <c r="O1615">
        <f>Sheet9!E853</f>
        <v>0</v>
      </c>
      <c r="P1615" t="str">
        <f>IFERROR(VLOOKUP(O1615,Sheet6!A:B,2,0),"")</f>
        <v/>
      </c>
      <c r="Q1615">
        <f>Sheet9!A853</f>
        <v>0</v>
      </c>
      <c r="R1615" t="str">
        <f t="shared" si="138"/>
        <v/>
      </c>
      <c r="S1615">
        <f>Sheet9!B853</f>
        <v>0</v>
      </c>
      <c r="T1615" t="s">
        <v>183</v>
      </c>
      <c r="U1615" t="s">
        <v>184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Sheet9!D854</f>
        <v>0</v>
      </c>
      <c r="O1616">
        <f>Sheet9!E854</f>
        <v>0</v>
      </c>
      <c r="P1616" t="str">
        <f>IFERROR(VLOOKUP(O1616,Sheet6!A:B,2,0),"")</f>
        <v/>
      </c>
      <c r="Q1616">
        <f>Sheet9!A854</f>
        <v>0</v>
      </c>
      <c r="R1616" t="str">
        <f t="shared" si="138"/>
        <v/>
      </c>
      <c r="S1616">
        <f>Sheet9!B854</f>
        <v>0</v>
      </c>
      <c r="T1616" t="s">
        <v>183</v>
      </c>
      <c r="U1616" t="s">
        <v>184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Sheet9!D855</f>
        <v>0</v>
      </c>
      <c r="O1617">
        <f>Sheet9!E855</f>
        <v>0</v>
      </c>
      <c r="P1617" t="str">
        <f>IFERROR(VLOOKUP(O1617,Sheet6!A:B,2,0),"")</f>
        <v/>
      </c>
      <c r="Q1617">
        <f>Sheet9!A855</f>
        <v>0</v>
      </c>
      <c r="R1617" t="str">
        <f t="shared" si="138"/>
        <v/>
      </c>
      <c r="S1617">
        <f>Sheet9!B855</f>
        <v>0</v>
      </c>
      <c r="T1617" t="s">
        <v>183</v>
      </c>
      <c r="U1617" t="s">
        <v>184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Sheet9!D856</f>
        <v>0</v>
      </c>
      <c r="O1618">
        <f>Sheet9!E856</f>
        <v>0</v>
      </c>
      <c r="P1618" t="str">
        <f>IFERROR(VLOOKUP(O1618,Sheet6!A:B,2,0),"")</f>
        <v/>
      </c>
      <c r="Q1618">
        <f>Sheet9!A856</f>
        <v>0</v>
      </c>
      <c r="R1618" t="str">
        <f t="shared" si="138"/>
        <v/>
      </c>
      <c r="S1618">
        <f>Sheet9!B856</f>
        <v>0</v>
      </c>
      <c r="T1618" t="s">
        <v>183</v>
      </c>
      <c r="U1618" t="s">
        <v>184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Sheet9!D857</f>
        <v>0</v>
      </c>
      <c r="O1619">
        <f>Sheet9!E857</f>
        <v>0</v>
      </c>
      <c r="P1619" t="str">
        <f>IFERROR(VLOOKUP(O1619,Sheet6!A:B,2,0),"")</f>
        <v/>
      </c>
      <c r="Q1619">
        <f>Sheet9!A857</f>
        <v>0</v>
      </c>
      <c r="R1619" t="str">
        <f t="shared" si="138"/>
        <v/>
      </c>
      <c r="S1619">
        <f>Sheet9!B857</f>
        <v>0</v>
      </c>
      <c r="T1619" t="s">
        <v>183</v>
      </c>
      <c r="U1619" t="s">
        <v>184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Sheet9!D858</f>
        <v>0</v>
      </c>
      <c r="O1620">
        <f>Sheet9!E858</f>
        <v>0</v>
      </c>
      <c r="P1620" t="str">
        <f>IFERROR(VLOOKUP(O1620,Sheet6!A:B,2,0),"")</f>
        <v/>
      </c>
      <c r="Q1620">
        <f>Sheet9!A858</f>
        <v>0</v>
      </c>
      <c r="R1620" t="str">
        <f t="shared" si="138"/>
        <v/>
      </c>
      <c r="S1620">
        <f>Sheet9!B858</f>
        <v>0</v>
      </c>
      <c r="T1620" t="s">
        <v>183</v>
      </c>
      <c r="U1620" t="s">
        <v>184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Sheet9!D859</f>
        <v>0</v>
      </c>
      <c r="O1621">
        <f>Sheet9!E859</f>
        <v>0</v>
      </c>
      <c r="P1621" t="str">
        <f>IFERROR(VLOOKUP(O1621,Sheet6!A:B,2,0),"")</f>
        <v/>
      </c>
      <c r="Q1621">
        <f>Sheet9!A859</f>
        <v>0</v>
      </c>
      <c r="R1621" t="str">
        <f t="shared" si="138"/>
        <v/>
      </c>
      <c r="S1621">
        <f>Sheet9!B859</f>
        <v>0</v>
      </c>
      <c r="T1621" t="s">
        <v>183</v>
      </c>
      <c r="U1621" t="s">
        <v>184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Sheet9!D860</f>
        <v>0</v>
      </c>
      <c r="O1622">
        <f>Sheet9!E860</f>
        <v>0</v>
      </c>
      <c r="P1622" t="str">
        <f>IFERROR(VLOOKUP(O1622,Sheet6!A:B,2,0),"")</f>
        <v/>
      </c>
      <c r="Q1622">
        <f>Sheet9!A860</f>
        <v>0</v>
      </c>
      <c r="R1622" t="str">
        <f t="shared" si="138"/>
        <v/>
      </c>
      <c r="S1622">
        <f>Sheet9!B860</f>
        <v>0</v>
      </c>
      <c r="T1622" t="s">
        <v>183</v>
      </c>
      <c r="U1622" t="s">
        <v>184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Sheet9!D861</f>
        <v>0</v>
      </c>
      <c r="O1623">
        <f>Sheet9!E861</f>
        <v>0</v>
      </c>
      <c r="P1623" t="str">
        <f>IFERROR(VLOOKUP(O1623,Sheet6!A:B,2,0),"")</f>
        <v/>
      </c>
      <c r="Q1623">
        <f>Sheet9!A861</f>
        <v>0</v>
      </c>
      <c r="R1623" t="str">
        <f t="shared" si="138"/>
        <v/>
      </c>
      <c r="S1623">
        <f>Sheet9!B861</f>
        <v>0</v>
      </c>
      <c r="T1623" t="s">
        <v>183</v>
      </c>
      <c r="U1623" t="s">
        <v>184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Sheet9!D862</f>
        <v>0</v>
      </c>
      <c r="O1624">
        <f>Sheet9!E862</f>
        <v>0</v>
      </c>
      <c r="P1624" t="str">
        <f>IFERROR(VLOOKUP(O1624,Sheet6!A:B,2,0),"")</f>
        <v/>
      </c>
      <c r="Q1624">
        <f>Sheet9!A862</f>
        <v>0</v>
      </c>
      <c r="R1624" t="str">
        <f t="shared" si="138"/>
        <v/>
      </c>
      <c r="S1624">
        <f>Sheet9!B862</f>
        <v>0</v>
      </c>
      <c r="T1624" t="s">
        <v>183</v>
      </c>
      <c r="U1624" t="s">
        <v>184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Sheet9!D863</f>
        <v>0</v>
      </c>
      <c r="O1625">
        <f>Sheet9!E863</f>
        <v>0</v>
      </c>
      <c r="P1625" t="str">
        <f>IFERROR(VLOOKUP(O1625,Sheet6!A:B,2,0),"")</f>
        <v/>
      </c>
      <c r="Q1625">
        <f>Sheet9!A863</f>
        <v>0</v>
      </c>
      <c r="R1625" t="str">
        <f t="shared" si="138"/>
        <v/>
      </c>
      <c r="S1625">
        <f>Sheet9!B863</f>
        <v>0</v>
      </c>
      <c r="T1625" t="s">
        <v>183</v>
      </c>
      <c r="U1625" t="s">
        <v>184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Sheet9!D864</f>
        <v>0</v>
      </c>
      <c r="O1626">
        <f>Sheet9!E864</f>
        <v>0</v>
      </c>
      <c r="P1626" t="str">
        <f>IFERROR(VLOOKUP(O1626,Sheet6!A:B,2,0),"")</f>
        <v/>
      </c>
      <c r="Q1626">
        <f>Sheet9!A864</f>
        <v>0</v>
      </c>
      <c r="R1626" t="str">
        <f t="shared" si="138"/>
        <v/>
      </c>
      <c r="S1626">
        <f>Sheet9!B864</f>
        <v>0</v>
      </c>
      <c r="T1626" t="s">
        <v>183</v>
      </c>
      <c r="U1626" t="s">
        <v>184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Sheet9!D865</f>
        <v>0</v>
      </c>
      <c r="O1627">
        <f>Sheet9!E865</f>
        <v>0</v>
      </c>
      <c r="P1627" t="str">
        <f>IFERROR(VLOOKUP(O1627,Sheet6!A:B,2,0),"")</f>
        <v/>
      </c>
      <c r="Q1627">
        <f>Sheet9!A865</f>
        <v>0</v>
      </c>
      <c r="R1627" t="str">
        <f t="shared" si="138"/>
        <v/>
      </c>
      <c r="S1627">
        <f>Sheet9!B865</f>
        <v>0</v>
      </c>
      <c r="T1627" t="s">
        <v>183</v>
      </c>
      <c r="U1627" t="s">
        <v>184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Sheet9!D866</f>
        <v>0</v>
      </c>
      <c r="O1628">
        <f>Sheet9!E866</f>
        <v>0</v>
      </c>
      <c r="P1628" t="str">
        <f>IFERROR(VLOOKUP(O1628,Sheet6!A:B,2,0),"")</f>
        <v/>
      </c>
      <c r="Q1628">
        <f>Sheet9!A866</f>
        <v>0</v>
      </c>
      <c r="R1628" t="str">
        <f t="shared" si="138"/>
        <v/>
      </c>
      <c r="S1628">
        <f>Sheet9!B866</f>
        <v>0</v>
      </c>
      <c r="T1628" t="s">
        <v>183</v>
      </c>
      <c r="U1628" t="s">
        <v>184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Sheet9!D867</f>
        <v>0</v>
      </c>
      <c r="O1629">
        <f>Sheet9!E867</f>
        <v>0</v>
      </c>
      <c r="P1629" t="str">
        <f>IFERROR(VLOOKUP(O1629,Sheet6!A:B,2,0),"")</f>
        <v/>
      </c>
      <c r="Q1629">
        <f>Sheet9!A867</f>
        <v>0</v>
      </c>
      <c r="R1629" t="str">
        <f t="shared" si="138"/>
        <v/>
      </c>
      <c r="S1629">
        <f>Sheet9!B867</f>
        <v>0</v>
      </c>
      <c r="T1629" t="s">
        <v>183</v>
      </c>
      <c r="U1629" t="s">
        <v>184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Sheet9!D868</f>
        <v>0</v>
      </c>
      <c r="O1630">
        <f>Sheet9!E868</f>
        <v>0</v>
      </c>
      <c r="P1630" t="str">
        <f>IFERROR(VLOOKUP(O1630,Sheet6!A:B,2,0),"")</f>
        <v/>
      </c>
      <c r="Q1630">
        <f>Sheet9!A868</f>
        <v>0</v>
      </c>
      <c r="R1630" t="str">
        <f t="shared" si="138"/>
        <v/>
      </c>
      <c r="S1630">
        <f>Sheet9!B868</f>
        <v>0</v>
      </c>
      <c r="T1630" t="s">
        <v>183</v>
      </c>
      <c r="U1630" t="s">
        <v>184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Sheet9!D869</f>
        <v>0</v>
      </c>
      <c r="O1631">
        <f>Sheet9!E869</f>
        <v>0</v>
      </c>
      <c r="P1631" t="str">
        <f>IFERROR(VLOOKUP(O1631,Sheet6!A:B,2,0),"")</f>
        <v/>
      </c>
      <c r="Q1631">
        <f>Sheet9!A869</f>
        <v>0</v>
      </c>
      <c r="R1631" t="str">
        <f t="shared" si="138"/>
        <v/>
      </c>
      <c r="S1631">
        <f>Sheet9!B869</f>
        <v>0</v>
      </c>
      <c r="T1631" t="s">
        <v>183</v>
      </c>
      <c r="U1631" t="s">
        <v>184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Sheet9!D870</f>
        <v>0</v>
      </c>
      <c r="O1632">
        <f>Sheet9!E870</f>
        <v>0</v>
      </c>
      <c r="P1632" t="str">
        <f>IFERROR(VLOOKUP(O1632,Sheet6!A:B,2,0),"")</f>
        <v/>
      </c>
      <c r="Q1632">
        <f>Sheet9!A870</f>
        <v>0</v>
      </c>
      <c r="R1632" t="str">
        <f t="shared" si="138"/>
        <v/>
      </c>
      <c r="S1632">
        <f>Sheet9!B870</f>
        <v>0</v>
      </c>
      <c r="T1632" t="s">
        <v>183</v>
      </c>
      <c r="U1632" t="s">
        <v>184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Sheet9!D871</f>
        <v>0</v>
      </c>
      <c r="O1633">
        <f>Sheet9!E871</f>
        <v>0</v>
      </c>
      <c r="P1633" t="str">
        <f>IFERROR(VLOOKUP(O1633,Sheet6!A:B,2,0),"")</f>
        <v/>
      </c>
      <c r="Q1633">
        <f>Sheet9!A871</f>
        <v>0</v>
      </c>
      <c r="R1633" t="str">
        <f t="shared" si="138"/>
        <v/>
      </c>
      <c r="S1633">
        <f>Sheet9!B871</f>
        <v>0</v>
      </c>
      <c r="T1633" t="s">
        <v>183</v>
      </c>
      <c r="U1633" t="s">
        <v>184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Sheet9!D872</f>
        <v>0</v>
      </c>
      <c r="O1634">
        <f>Sheet9!E872</f>
        <v>0</v>
      </c>
      <c r="P1634" t="str">
        <f>IFERROR(VLOOKUP(O1634,Sheet6!A:B,2,0),"")</f>
        <v/>
      </c>
      <c r="Q1634">
        <f>Sheet9!A872</f>
        <v>0</v>
      </c>
      <c r="R1634" t="str">
        <f t="shared" si="138"/>
        <v/>
      </c>
      <c r="S1634">
        <f>Sheet9!B872</f>
        <v>0</v>
      </c>
      <c r="T1634" t="s">
        <v>183</v>
      </c>
      <c r="U1634" t="s">
        <v>184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Sheet9!D873</f>
        <v>0</v>
      </c>
      <c r="O1635">
        <f>Sheet9!E873</f>
        <v>0</v>
      </c>
      <c r="P1635" t="str">
        <f>IFERROR(VLOOKUP(O1635,Sheet6!A:B,2,0),"")</f>
        <v/>
      </c>
      <c r="Q1635">
        <f>Sheet9!A873</f>
        <v>0</v>
      </c>
      <c r="R1635" t="str">
        <f t="shared" si="138"/>
        <v/>
      </c>
      <c r="S1635">
        <f>Sheet9!B873</f>
        <v>0</v>
      </c>
      <c r="T1635" t="s">
        <v>183</v>
      </c>
      <c r="U1635" t="s">
        <v>184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Sheet9!D874</f>
        <v>0</v>
      </c>
      <c r="O1636">
        <f>Sheet9!E874</f>
        <v>0</v>
      </c>
      <c r="P1636" t="str">
        <f>IFERROR(VLOOKUP(O1636,Sheet6!A:B,2,0),"")</f>
        <v/>
      </c>
      <c r="Q1636">
        <f>Sheet9!A874</f>
        <v>0</v>
      </c>
      <c r="R1636" t="str">
        <f t="shared" si="138"/>
        <v/>
      </c>
      <c r="S1636">
        <f>Sheet9!B874</f>
        <v>0</v>
      </c>
      <c r="T1636" t="s">
        <v>183</v>
      </c>
      <c r="U1636" t="s">
        <v>184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Sheet9!D875</f>
        <v>0</v>
      </c>
      <c r="O1637">
        <f>Sheet9!E875</f>
        <v>0</v>
      </c>
      <c r="P1637" t="str">
        <f>IFERROR(VLOOKUP(O1637,Sheet6!A:B,2,0),"")</f>
        <v/>
      </c>
      <c r="Q1637">
        <f>Sheet9!A875</f>
        <v>0</v>
      </c>
      <c r="R1637" t="str">
        <f t="shared" si="138"/>
        <v/>
      </c>
      <c r="S1637">
        <f>Sheet9!B875</f>
        <v>0</v>
      </c>
      <c r="T1637" t="s">
        <v>183</v>
      </c>
      <c r="U1637" t="s">
        <v>184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Sheet9!D876</f>
        <v>0</v>
      </c>
      <c r="O1638">
        <f>Sheet9!E876</f>
        <v>0</v>
      </c>
      <c r="P1638" t="str">
        <f>IFERROR(VLOOKUP(O1638,Sheet6!A:B,2,0),"")</f>
        <v/>
      </c>
      <c r="Q1638">
        <f>Sheet9!A876</f>
        <v>0</v>
      </c>
      <c r="R1638" t="str">
        <f t="shared" si="138"/>
        <v/>
      </c>
      <c r="S1638">
        <f>Sheet9!B876</f>
        <v>0</v>
      </c>
      <c r="T1638" t="s">
        <v>183</v>
      </c>
      <c r="U1638" t="s">
        <v>184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Sheet9!D877</f>
        <v>0</v>
      </c>
      <c r="O1639">
        <f>Sheet9!E877</f>
        <v>0</v>
      </c>
      <c r="P1639" t="str">
        <f>IFERROR(VLOOKUP(O1639,Sheet6!A:B,2,0),"")</f>
        <v/>
      </c>
      <c r="Q1639">
        <f>Sheet9!A877</f>
        <v>0</v>
      </c>
      <c r="R1639" t="str">
        <f t="shared" si="138"/>
        <v/>
      </c>
      <c r="S1639">
        <f>Sheet9!B877</f>
        <v>0</v>
      </c>
      <c r="T1639" t="s">
        <v>183</v>
      </c>
      <c r="U1639" t="s">
        <v>184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Sheet9!D878</f>
        <v>0</v>
      </c>
      <c r="O1640">
        <f>Sheet9!E878</f>
        <v>0</v>
      </c>
      <c r="P1640" t="str">
        <f>IFERROR(VLOOKUP(O1640,Sheet6!A:B,2,0),"")</f>
        <v/>
      </c>
      <c r="Q1640">
        <f>Sheet9!A878</f>
        <v>0</v>
      </c>
      <c r="R1640" t="str">
        <f t="shared" si="138"/>
        <v/>
      </c>
      <c r="S1640">
        <f>Sheet9!B878</f>
        <v>0</v>
      </c>
      <c r="T1640" t="s">
        <v>183</v>
      </c>
      <c r="U1640" t="s">
        <v>184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Sheet9!D879</f>
        <v>0</v>
      </c>
      <c r="O1641">
        <f>Sheet9!E879</f>
        <v>0</v>
      </c>
      <c r="P1641" t="str">
        <f>IFERROR(VLOOKUP(O1641,Sheet6!A:B,2,0),"")</f>
        <v/>
      </c>
      <c r="Q1641">
        <f>Sheet9!A879</f>
        <v>0</v>
      </c>
      <c r="R1641" t="str">
        <f t="shared" si="138"/>
        <v/>
      </c>
      <c r="S1641">
        <f>Sheet9!B879</f>
        <v>0</v>
      </c>
      <c r="T1641" t="s">
        <v>183</v>
      </c>
      <c r="U1641" t="s">
        <v>184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Sheet9!D880</f>
        <v>0</v>
      </c>
      <c r="O1642">
        <f>Sheet9!E880</f>
        <v>0</v>
      </c>
      <c r="P1642" t="str">
        <f>IFERROR(VLOOKUP(O1642,Sheet6!A:B,2,0),"")</f>
        <v/>
      </c>
      <c r="Q1642">
        <f>Sheet9!A880</f>
        <v>0</v>
      </c>
      <c r="R1642" t="str">
        <f t="shared" si="138"/>
        <v/>
      </c>
      <c r="S1642">
        <f>Sheet9!B880</f>
        <v>0</v>
      </c>
      <c r="T1642" t="s">
        <v>183</v>
      </c>
      <c r="U1642" t="s">
        <v>184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Sheet9!D881</f>
        <v>0</v>
      </c>
      <c r="O1643">
        <f>Sheet9!E881</f>
        <v>0</v>
      </c>
      <c r="P1643" t="str">
        <f>IFERROR(VLOOKUP(O1643,Sheet6!A:B,2,0),"")</f>
        <v/>
      </c>
      <c r="Q1643">
        <f>Sheet9!A881</f>
        <v>0</v>
      </c>
      <c r="R1643" t="str">
        <f t="shared" si="138"/>
        <v/>
      </c>
      <c r="S1643">
        <f>Sheet9!B881</f>
        <v>0</v>
      </c>
      <c r="T1643" t="s">
        <v>183</v>
      </c>
      <c r="U1643" t="s">
        <v>184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Sheet9!D882</f>
        <v>0</v>
      </c>
      <c r="O1644">
        <f>Sheet9!E882</f>
        <v>0</v>
      </c>
      <c r="P1644" t="str">
        <f>IFERROR(VLOOKUP(O1644,Sheet6!A:B,2,0),"")</f>
        <v/>
      </c>
      <c r="Q1644">
        <f>Sheet9!A882</f>
        <v>0</v>
      </c>
      <c r="R1644" t="str">
        <f t="shared" si="138"/>
        <v/>
      </c>
      <c r="S1644">
        <f>Sheet9!B882</f>
        <v>0</v>
      </c>
      <c r="T1644" t="s">
        <v>183</v>
      </c>
      <c r="U1644" t="s">
        <v>184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Sheet9!D883</f>
        <v>0</v>
      </c>
      <c r="O1645">
        <f>Sheet9!E883</f>
        <v>0</v>
      </c>
      <c r="P1645" t="str">
        <f>IFERROR(VLOOKUP(O1645,Sheet6!A:B,2,0),"")</f>
        <v/>
      </c>
      <c r="Q1645">
        <f>Sheet9!A883</f>
        <v>0</v>
      </c>
      <c r="R1645" t="str">
        <f t="shared" si="138"/>
        <v/>
      </c>
      <c r="S1645">
        <f>Sheet9!B883</f>
        <v>0</v>
      </c>
      <c r="T1645" t="s">
        <v>183</v>
      </c>
      <c r="U1645" t="s">
        <v>184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Sheet9!D884</f>
        <v>0</v>
      </c>
      <c r="O1646">
        <f>Sheet9!E884</f>
        <v>0</v>
      </c>
      <c r="P1646" t="str">
        <f>IFERROR(VLOOKUP(O1646,Sheet6!A:B,2,0),"")</f>
        <v/>
      </c>
      <c r="Q1646">
        <f>Sheet9!A884</f>
        <v>0</v>
      </c>
      <c r="R1646" t="str">
        <f t="shared" si="138"/>
        <v/>
      </c>
      <c r="S1646">
        <f>Sheet9!B884</f>
        <v>0</v>
      </c>
      <c r="T1646" t="s">
        <v>183</v>
      </c>
      <c r="U1646" t="s">
        <v>184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Sheet9!D885</f>
        <v>0</v>
      </c>
      <c r="O1647">
        <f>Sheet9!E885</f>
        <v>0</v>
      </c>
      <c r="P1647" t="str">
        <f>IFERROR(VLOOKUP(O1647,Sheet6!A:B,2,0),"")</f>
        <v/>
      </c>
      <c r="Q1647">
        <f>Sheet9!A885</f>
        <v>0</v>
      </c>
      <c r="R1647" t="str">
        <f t="shared" si="138"/>
        <v/>
      </c>
      <c r="S1647">
        <f>Sheet9!B885</f>
        <v>0</v>
      </c>
      <c r="T1647" t="s">
        <v>183</v>
      </c>
      <c r="U1647" t="s">
        <v>184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Sheet9!D886</f>
        <v>0</v>
      </c>
      <c r="O1648">
        <f>Sheet9!E886</f>
        <v>0</v>
      </c>
      <c r="P1648" t="str">
        <f>IFERROR(VLOOKUP(O1648,Sheet6!A:B,2,0),"")</f>
        <v/>
      </c>
      <c r="Q1648">
        <f>Sheet9!A886</f>
        <v>0</v>
      </c>
      <c r="R1648" t="str">
        <f t="shared" si="138"/>
        <v/>
      </c>
      <c r="S1648">
        <f>Sheet9!B886</f>
        <v>0</v>
      </c>
      <c r="T1648" t="s">
        <v>183</v>
      </c>
      <c r="U1648" t="s">
        <v>184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Sheet9!D887</f>
        <v>0</v>
      </c>
      <c r="O1649">
        <f>Sheet9!E887</f>
        <v>0</v>
      </c>
      <c r="P1649" t="str">
        <f>IFERROR(VLOOKUP(O1649,Sheet6!A:B,2,0),"")</f>
        <v/>
      </c>
      <c r="Q1649">
        <f>Sheet9!A887</f>
        <v>0</v>
      </c>
      <c r="R1649" t="str">
        <f t="shared" si="138"/>
        <v/>
      </c>
      <c r="S1649">
        <f>Sheet9!B887</f>
        <v>0</v>
      </c>
      <c r="T1649" t="s">
        <v>183</v>
      </c>
      <c r="U1649" t="s">
        <v>184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Sheet9!D888</f>
        <v>0</v>
      </c>
      <c r="O1650">
        <f>Sheet9!E888</f>
        <v>0</v>
      </c>
      <c r="P1650" t="str">
        <f>IFERROR(VLOOKUP(O1650,Sheet6!A:B,2,0),"")</f>
        <v/>
      </c>
      <c r="Q1650">
        <f>Sheet9!A888</f>
        <v>0</v>
      </c>
      <c r="R1650" t="str">
        <f t="shared" si="138"/>
        <v/>
      </c>
      <c r="S1650">
        <f>Sheet9!B888</f>
        <v>0</v>
      </c>
      <c r="T1650" t="s">
        <v>183</v>
      </c>
      <c r="U1650" t="s">
        <v>184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Sheet9!D889</f>
        <v>0</v>
      </c>
      <c r="O1651">
        <f>Sheet9!E889</f>
        <v>0</v>
      </c>
      <c r="P1651" t="str">
        <f>IFERROR(VLOOKUP(O1651,Sheet6!A:B,2,0),"")</f>
        <v/>
      </c>
      <c r="Q1651">
        <f>Sheet9!A889</f>
        <v>0</v>
      </c>
      <c r="R1651" t="str">
        <f t="shared" si="138"/>
        <v/>
      </c>
      <c r="S1651">
        <f>Sheet9!B889</f>
        <v>0</v>
      </c>
      <c r="T1651" t="s">
        <v>183</v>
      </c>
      <c r="U1651" t="s">
        <v>184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Sheet9!D890</f>
        <v>0</v>
      </c>
      <c r="O1652">
        <f>Sheet9!E890</f>
        <v>0</v>
      </c>
      <c r="P1652" t="str">
        <f>IFERROR(VLOOKUP(O1652,Sheet6!A:B,2,0),"")</f>
        <v/>
      </c>
      <c r="Q1652">
        <f>Sheet9!A890</f>
        <v>0</v>
      </c>
      <c r="R1652" t="str">
        <f t="shared" si="138"/>
        <v/>
      </c>
      <c r="S1652">
        <f>Sheet9!B890</f>
        <v>0</v>
      </c>
      <c r="T1652" t="s">
        <v>183</v>
      </c>
      <c r="U1652" t="s">
        <v>184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Sheet9!D891</f>
        <v>0</v>
      </c>
      <c r="O1653">
        <f>Sheet9!E891</f>
        <v>0</v>
      </c>
      <c r="P1653" t="str">
        <f>IFERROR(VLOOKUP(O1653,Sheet6!A:B,2,0),"")</f>
        <v/>
      </c>
      <c r="Q1653">
        <f>Sheet9!A891</f>
        <v>0</v>
      </c>
      <c r="R1653" t="str">
        <f t="shared" si="138"/>
        <v/>
      </c>
      <c r="S1653">
        <f>Sheet9!B891</f>
        <v>0</v>
      </c>
      <c r="T1653" t="s">
        <v>183</v>
      </c>
      <c r="U1653" t="s">
        <v>184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Sheet9!D892</f>
        <v>0</v>
      </c>
      <c r="O1654">
        <f>Sheet9!E892</f>
        <v>0</v>
      </c>
      <c r="P1654" t="str">
        <f>IFERROR(VLOOKUP(O1654,Sheet6!A:B,2,0),"")</f>
        <v/>
      </c>
      <c r="Q1654">
        <f>Sheet9!A892</f>
        <v>0</v>
      </c>
      <c r="R1654" t="str">
        <f t="shared" si="138"/>
        <v/>
      </c>
      <c r="S1654">
        <f>Sheet9!B892</f>
        <v>0</v>
      </c>
      <c r="T1654" t="s">
        <v>183</v>
      </c>
      <c r="U1654" t="s">
        <v>184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Sheet9!D893</f>
        <v>0</v>
      </c>
      <c r="O1655">
        <f>Sheet9!E893</f>
        <v>0</v>
      </c>
      <c r="P1655" t="str">
        <f>IFERROR(VLOOKUP(O1655,Sheet6!A:B,2,0),"")</f>
        <v/>
      </c>
      <c r="Q1655">
        <f>Sheet9!A893</f>
        <v>0</v>
      </c>
      <c r="R1655" t="str">
        <f t="shared" si="138"/>
        <v/>
      </c>
      <c r="S1655">
        <f>Sheet9!B893</f>
        <v>0</v>
      </c>
      <c r="T1655" t="s">
        <v>183</v>
      </c>
      <c r="U1655" t="s">
        <v>184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Sheet9!D894</f>
        <v>0</v>
      </c>
      <c r="O1656">
        <f>Sheet9!E894</f>
        <v>0</v>
      </c>
      <c r="P1656" t="str">
        <f>IFERROR(VLOOKUP(O1656,Sheet6!A:B,2,0),"")</f>
        <v/>
      </c>
      <c r="Q1656">
        <f>Sheet9!A894</f>
        <v>0</v>
      </c>
      <c r="R1656" t="str">
        <f t="shared" si="138"/>
        <v/>
      </c>
      <c r="S1656">
        <f>Sheet9!B894</f>
        <v>0</v>
      </c>
      <c r="T1656" t="s">
        <v>183</v>
      </c>
      <c r="U1656" t="s">
        <v>184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Sheet9!D895</f>
        <v>0</v>
      </c>
      <c r="O1657">
        <f>Sheet9!E895</f>
        <v>0</v>
      </c>
      <c r="P1657" t="str">
        <f>IFERROR(VLOOKUP(O1657,Sheet6!A:B,2,0),"")</f>
        <v/>
      </c>
      <c r="Q1657">
        <f>Sheet9!A895</f>
        <v>0</v>
      </c>
      <c r="R1657" t="str">
        <f t="shared" si="138"/>
        <v/>
      </c>
      <c r="S1657">
        <f>Sheet9!B895</f>
        <v>0</v>
      </c>
      <c r="T1657" t="s">
        <v>183</v>
      </c>
      <c r="U1657" t="s">
        <v>184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Sheet9!D896</f>
        <v>0</v>
      </c>
      <c r="O1658">
        <f>Sheet9!E896</f>
        <v>0</v>
      </c>
      <c r="P1658" t="str">
        <f>IFERROR(VLOOKUP(O1658,Sheet6!A:B,2,0),"")</f>
        <v/>
      </c>
      <c r="Q1658">
        <f>Sheet9!A896</f>
        <v>0</v>
      </c>
      <c r="R1658" t="str">
        <f t="shared" si="138"/>
        <v/>
      </c>
      <c r="S1658">
        <f>Sheet9!B896</f>
        <v>0</v>
      </c>
      <c r="T1658" t="s">
        <v>183</v>
      </c>
      <c r="U1658" t="s">
        <v>184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Sheet9!D897</f>
        <v>0</v>
      </c>
      <c r="O1659">
        <f>Sheet9!E897</f>
        <v>0</v>
      </c>
      <c r="P1659" t="str">
        <f>IFERROR(VLOOKUP(O1659,Sheet6!A:B,2,0),"")</f>
        <v/>
      </c>
      <c r="Q1659">
        <f>Sheet9!A897</f>
        <v>0</v>
      </c>
      <c r="R1659" t="str">
        <f t="shared" ref="R1659:R1722" si="143">IFERROR(VLOOKUP(Q1659,AG:AH,2,0),"")</f>
        <v/>
      </c>
      <c r="S1659">
        <f>Sheet9!B897</f>
        <v>0</v>
      </c>
      <c r="T1659" t="s">
        <v>183</v>
      </c>
      <c r="U1659" t="s">
        <v>184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Sheet9!D898</f>
        <v>0</v>
      </c>
      <c r="O1660">
        <f>Sheet9!E898</f>
        <v>0</v>
      </c>
      <c r="P1660" t="str">
        <f>IFERROR(VLOOKUP(O1660,Sheet6!A:B,2,0),"")</f>
        <v/>
      </c>
      <c r="Q1660">
        <f>Sheet9!A898</f>
        <v>0</v>
      </c>
      <c r="R1660" t="str">
        <f t="shared" si="143"/>
        <v/>
      </c>
      <c r="S1660">
        <f>Sheet9!B898</f>
        <v>0</v>
      </c>
      <c r="T1660" t="s">
        <v>183</v>
      </c>
      <c r="U1660" t="s">
        <v>184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Sheet9!D899</f>
        <v>0</v>
      </c>
      <c r="O1661">
        <f>Sheet9!E899</f>
        <v>0</v>
      </c>
      <c r="P1661" t="str">
        <f>IFERROR(VLOOKUP(O1661,Sheet6!A:B,2,0),"")</f>
        <v/>
      </c>
      <c r="Q1661">
        <f>Sheet9!A899</f>
        <v>0</v>
      </c>
      <c r="R1661" t="str">
        <f t="shared" si="143"/>
        <v/>
      </c>
      <c r="S1661">
        <f>Sheet9!B899</f>
        <v>0</v>
      </c>
      <c r="T1661" t="s">
        <v>183</v>
      </c>
      <c r="U1661" t="s">
        <v>184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Sheet9!D900</f>
        <v>0</v>
      </c>
      <c r="O1662">
        <f>Sheet9!E900</f>
        <v>0</v>
      </c>
      <c r="P1662" t="str">
        <f>IFERROR(VLOOKUP(O1662,Sheet6!A:B,2,0),"")</f>
        <v/>
      </c>
      <c r="Q1662">
        <f>Sheet9!A900</f>
        <v>0</v>
      </c>
      <c r="R1662" t="str">
        <f t="shared" si="143"/>
        <v/>
      </c>
      <c r="S1662">
        <f>Sheet9!B900</f>
        <v>0</v>
      </c>
      <c r="T1662" t="s">
        <v>183</v>
      </c>
      <c r="U1662" t="s">
        <v>184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Sheet9!D901</f>
        <v>0</v>
      </c>
      <c r="O1663">
        <f>Sheet9!E901</f>
        <v>0</v>
      </c>
      <c r="P1663" t="str">
        <f>IFERROR(VLOOKUP(O1663,Sheet6!A:B,2,0),"")</f>
        <v/>
      </c>
      <c r="Q1663">
        <f>Sheet9!A901</f>
        <v>0</v>
      </c>
      <c r="R1663" t="str">
        <f t="shared" si="143"/>
        <v/>
      </c>
      <c r="S1663">
        <f>Sheet9!B901</f>
        <v>0</v>
      </c>
      <c r="T1663" t="s">
        <v>183</v>
      </c>
      <c r="U1663" t="s">
        <v>184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Sheet9!D902</f>
        <v>0</v>
      </c>
      <c r="O1664">
        <f>Sheet9!E902</f>
        <v>0</v>
      </c>
      <c r="P1664" t="str">
        <f>IFERROR(VLOOKUP(O1664,Sheet6!A:B,2,0),"")</f>
        <v/>
      </c>
      <c r="Q1664">
        <f>Sheet9!A902</f>
        <v>0</v>
      </c>
      <c r="R1664" t="str">
        <f t="shared" si="143"/>
        <v/>
      </c>
      <c r="S1664">
        <f>Sheet9!B902</f>
        <v>0</v>
      </c>
      <c r="T1664" t="s">
        <v>183</v>
      </c>
      <c r="U1664" t="s">
        <v>184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Sheet9!D903</f>
        <v>0</v>
      </c>
      <c r="O1665">
        <f>Sheet9!E903</f>
        <v>0</v>
      </c>
      <c r="P1665" t="str">
        <f>IFERROR(VLOOKUP(O1665,Sheet6!A:B,2,0),"")</f>
        <v/>
      </c>
      <c r="Q1665">
        <f>Sheet9!A903</f>
        <v>0</v>
      </c>
      <c r="R1665" t="str">
        <f t="shared" si="143"/>
        <v/>
      </c>
      <c r="S1665">
        <f>Sheet9!B903</f>
        <v>0</v>
      </c>
      <c r="T1665" t="s">
        <v>183</v>
      </c>
      <c r="U1665" t="s">
        <v>184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Sheet9!D904</f>
        <v>0</v>
      </c>
      <c r="O1666">
        <f>Sheet9!E904</f>
        <v>0</v>
      </c>
      <c r="P1666" t="str">
        <f>IFERROR(VLOOKUP(O1666,Sheet6!A:B,2,0),"")</f>
        <v/>
      </c>
      <c r="Q1666">
        <f>Sheet9!A904</f>
        <v>0</v>
      </c>
      <c r="R1666" t="str">
        <f t="shared" si="143"/>
        <v/>
      </c>
      <c r="S1666">
        <f>Sheet9!B904</f>
        <v>0</v>
      </c>
      <c r="T1666" t="s">
        <v>183</v>
      </c>
      <c r="U1666" t="s">
        <v>184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Sheet9!D905</f>
        <v>0</v>
      </c>
      <c r="O1667">
        <f>Sheet9!E905</f>
        <v>0</v>
      </c>
      <c r="P1667" t="str">
        <f>IFERROR(VLOOKUP(O1667,Sheet6!A:B,2,0),"")</f>
        <v/>
      </c>
      <c r="Q1667">
        <f>Sheet9!A905</f>
        <v>0</v>
      </c>
      <c r="R1667" t="str">
        <f t="shared" si="143"/>
        <v/>
      </c>
      <c r="S1667">
        <f>Sheet9!B905</f>
        <v>0</v>
      </c>
      <c r="T1667" t="s">
        <v>183</v>
      </c>
      <c r="U1667" t="s">
        <v>184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Sheet9!D906</f>
        <v>0</v>
      </c>
      <c r="O1668">
        <f>Sheet9!E906</f>
        <v>0</v>
      </c>
      <c r="P1668" t="str">
        <f>IFERROR(VLOOKUP(O1668,Sheet6!A:B,2,0),"")</f>
        <v/>
      </c>
      <c r="Q1668">
        <f>Sheet9!A906</f>
        <v>0</v>
      </c>
      <c r="R1668" t="str">
        <f t="shared" si="143"/>
        <v/>
      </c>
      <c r="S1668">
        <f>Sheet9!B906</f>
        <v>0</v>
      </c>
      <c r="T1668" t="s">
        <v>183</v>
      </c>
      <c r="U1668" t="s">
        <v>184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Sheet9!D907</f>
        <v>0</v>
      </c>
      <c r="O1669">
        <f>Sheet9!E907</f>
        <v>0</v>
      </c>
      <c r="P1669" t="str">
        <f>IFERROR(VLOOKUP(O1669,Sheet6!A:B,2,0),"")</f>
        <v/>
      </c>
      <c r="Q1669">
        <f>Sheet9!A907</f>
        <v>0</v>
      </c>
      <c r="R1669" t="str">
        <f t="shared" si="143"/>
        <v/>
      </c>
      <c r="S1669">
        <f>Sheet9!B907</f>
        <v>0</v>
      </c>
      <c r="T1669" t="s">
        <v>183</v>
      </c>
      <c r="U1669" t="s">
        <v>184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Sheet9!D908</f>
        <v>0</v>
      </c>
      <c r="O1670">
        <f>Sheet9!E908</f>
        <v>0</v>
      </c>
      <c r="P1670" t="str">
        <f>IFERROR(VLOOKUP(O1670,Sheet6!A:B,2,0),"")</f>
        <v/>
      </c>
      <c r="Q1670">
        <f>Sheet9!A908</f>
        <v>0</v>
      </c>
      <c r="R1670" t="str">
        <f t="shared" si="143"/>
        <v/>
      </c>
      <c r="S1670">
        <f>Sheet9!B908</f>
        <v>0</v>
      </c>
      <c r="T1670" t="s">
        <v>183</v>
      </c>
      <c r="U1670" t="s">
        <v>184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Sheet9!D909</f>
        <v>0</v>
      </c>
      <c r="O1671">
        <f>Sheet9!E909</f>
        <v>0</v>
      </c>
      <c r="P1671" t="str">
        <f>IFERROR(VLOOKUP(O1671,Sheet6!A:B,2,0),"")</f>
        <v/>
      </c>
      <c r="Q1671">
        <f>Sheet9!A909</f>
        <v>0</v>
      </c>
      <c r="R1671" t="str">
        <f t="shared" si="143"/>
        <v/>
      </c>
      <c r="S1671">
        <f>Sheet9!B909</f>
        <v>0</v>
      </c>
      <c r="T1671" t="s">
        <v>183</v>
      </c>
      <c r="U1671" t="s">
        <v>184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Sheet9!D910</f>
        <v>0</v>
      </c>
      <c r="O1672">
        <f>Sheet9!E910</f>
        <v>0</v>
      </c>
      <c r="P1672" t="str">
        <f>IFERROR(VLOOKUP(O1672,Sheet6!A:B,2,0),"")</f>
        <v/>
      </c>
      <c r="Q1672">
        <f>Sheet9!A910</f>
        <v>0</v>
      </c>
      <c r="R1672" t="str">
        <f t="shared" si="143"/>
        <v/>
      </c>
      <c r="S1672">
        <f>Sheet9!B910</f>
        <v>0</v>
      </c>
      <c r="T1672" t="s">
        <v>183</v>
      </c>
      <c r="U1672" t="s">
        <v>184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Sheet9!D911</f>
        <v>0</v>
      </c>
      <c r="O1673">
        <f>Sheet9!E911</f>
        <v>0</v>
      </c>
      <c r="P1673" t="str">
        <f>IFERROR(VLOOKUP(O1673,Sheet6!A:B,2,0),"")</f>
        <v/>
      </c>
      <c r="Q1673">
        <f>Sheet9!A911</f>
        <v>0</v>
      </c>
      <c r="R1673" t="str">
        <f t="shared" si="143"/>
        <v/>
      </c>
      <c r="S1673">
        <f>Sheet9!B911</f>
        <v>0</v>
      </c>
      <c r="T1673" t="s">
        <v>183</v>
      </c>
      <c r="U1673" t="s">
        <v>184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Sheet9!D912</f>
        <v>0</v>
      </c>
      <c r="O1674">
        <f>Sheet9!E912</f>
        <v>0</v>
      </c>
      <c r="P1674" t="str">
        <f>IFERROR(VLOOKUP(O1674,Sheet6!A:B,2,0),"")</f>
        <v/>
      </c>
      <c r="Q1674">
        <f>Sheet9!A912</f>
        <v>0</v>
      </c>
      <c r="R1674" t="str">
        <f t="shared" si="143"/>
        <v/>
      </c>
      <c r="S1674">
        <f>Sheet9!B912</f>
        <v>0</v>
      </c>
      <c r="T1674" t="s">
        <v>183</v>
      </c>
      <c r="U1674" t="s">
        <v>184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Sheet9!D913</f>
        <v>0</v>
      </c>
      <c r="O1675">
        <f>Sheet9!E913</f>
        <v>0</v>
      </c>
      <c r="P1675" t="str">
        <f>IFERROR(VLOOKUP(O1675,Sheet6!A:B,2,0),"")</f>
        <v/>
      </c>
      <c r="Q1675">
        <f>Sheet9!A913</f>
        <v>0</v>
      </c>
      <c r="R1675" t="str">
        <f t="shared" si="143"/>
        <v/>
      </c>
      <c r="S1675">
        <f>Sheet9!B913</f>
        <v>0</v>
      </c>
      <c r="T1675" t="s">
        <v>183</v>
      </c>
      <c r="U1675" t="s">
        <v>184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Sheet9!D914</f>
        <v>0</v>
      </c>
      <c r="O1676">
        <f>Sheet9!E914</f>
        <v>0</v>
      </c>
      <c r="P1676" t="str">
        <f>IFERROR(VLOOKUP(O1676,Sheet6!A:B,2,0),"")</f>
        <v/>
      </c>
      <c r="Q1676">
        <f>Sheet9!A914</f>
        <v>0</v>
      </c>
      <c r="R1676" t="str">
        <f t="shared" si="143"/>
        <v/>
      </c>
      <c r="S1676">
        <f>Sheet9!B914</f>
        <v>0</v>
      </c>
      <c r="T1676" t="s">
        <v>183</v>
      </c>
      <c r="U1676" t="s">
        <v>184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Sheet9!D915</f>
        <v>0</v>
      </c>
      <c r="O1677">
        <f>Sheet9!E915</f>
        <v>0</v>
      </c>
      <c r="P1677" t="str">
        <f>IFERROR(VLOOKUP(O1677,Sheet6!A:B,2,0),"")</f>
        <v/>
      </c>
      <c r="Q1677">
        <f>Sheet9!A915</f>
        <v>0</v>
      </c>
      <c r="R1677" t="str">
        <f t="shared" si="143"/>
        <v/>
      </c>
      <c r="S1677">
        <f>Sheet9!B915</f>
        <v>0</v>
      </c>
      <c r="T1677" t="s">
        <v>183</v>
      </c>
      <c r="U1677" t="s">
        <v>184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Sheet9!D916</f>
        <v>0</v>
      </c>
      <c r="O1678">
        <f>Sheet9!E916</f>
        <v>0</v>
      </c>
      <c r="P1678" t="str">
        <f>IFERROR(VLOOKUP(O1678,Sheet6!A:B,2,0),"")</f>
        <v/>
      </c>
      <c r="Q1678">
        <f>Sheet9!A916</f>
        <v>0</v>
      </c>
      <c r="R1678" t="str">
        <f t="shared" si="143"/>
        <v/>
      </c>
      <c r="S1678">
        <f>Sheet9!B916</f>
        <v>0</v>
      </c>
      <c r="T1678" t="s">
        <v>183</v>
      </c>
      <c r="U1678" t="s">
        <v>184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Sheet9!D917</f>
        <v>0</v>
      </c>
      <c r="O1679">
        <f>Sheet9!E917</f>
        <v>0</v>
      </c>
      <c r="P1679" t="str">
        <f>IFERROR(VLOOKUP(O1679,Sheet6!A:B,2,0),"")</f>
        <v/>
      </c>
      <c r="Q1679">
        <f>Sheet9!A917</f>
        <v>0</v>
      </c>
      <c r="R1679" t="str">
        <f t="shared" si="143"/>
        <v/>
      </c>
      <c r="S1679">
        <f>Sheet9!B917</f>
        <v>0</v>
      </c>
      <c r="T1679" t="s">
        <v>183</v>
      </c>
      <c r="U1679" t="s">
        <v>184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Sheet9!D918</f>
        <v>0</v>
      </c>
      <c r="O1680">
        <f>Sheet9!E918</f>
        <v>0</v>
      </c>
      <c r="P1680" t="str">
        <f>IFERROR(VLOOKUP(O1680,Sheet6!A:B,2,0),"")</f>
        <v/>
      </c>
      <c r="Q1680">
        <f>Sheet9!A918</f>
        <v>0</v>
      </c>
      <c r="R1680" t="str">
        <f t="shared" si="143"/>
        <v/>
      </c>
      <c r="S1680">
        <f>Sheet9!B918</f>
        <v>0</v>
      </c>
      <c r="T1680" t="s">
        <v>183</v>
      </c>
      <c r="U1680" t="s">
        <v>184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Sheet9!D919</f>
        <v>0</v>
      </c>
      <c r="O1681">
        <f>Sheet9!E919</f>
        <v>0</v>
      </c>
      <c r="P1681" t="str">
        <f>IFERROR(VLOOKUP(O1681,Sheet6!A:B,2,0),"")</f>
        <v/>
      </c>
      <c r="Q1681">
        <f>Sheet9!A919</f>
        <v>0</v>
      </c>
      <c r="R1681" t="str">
        <f t="shared" si="143"/>
        <v/>
      </c>
      <c r="S1681">
        <f>Sheet9!B919</f>
        <v>0</v>
      </c>
      <c r="T1681" t="s">
        <v>183</v>
      </c>
      <c r="U1681" t="s">
        <v>184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Sheet9!D920</f>
        <v>0</v>
      </c>
      <c r="O1682">
        <f>Sheet9!E920</f>
        <v>0</v>
      </c>
      <c r="P1682" t="str">
        <f>IFERROR(VLOOKUP(O1682,Sheet6!A:B,2,0),"")</f>
        <v/>
      </c>
      <c r="Q1682">
        <f>Sheet9!A920</f>
        <v>0</v>
      </c>
      <c r="R1682" t="str">
        <f t="shared" si="143"/>
        <v/>
      </c>
      <c r="S1682">
        <f>Sheet9!B920</f>
        <v>0</v>
      </c>
      <c r="T1682" t="s">
        <v>183</v>
      </c>
      <c r="U1682" t="s">
        <v>184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Sheet9!D921</f>
        <v>0</v>
      </c>
      <c r="O1683">
        <f>Sheet9!E921</f>
        <v>0</v>
      </c>
      <c r="P1683" t="str">
        <f>IFERROR(VLOOKUP(O1683,Sheet6!A:B,2,0),"")</f>
        <v/>
      </c>
      <c r="Q1683">
        <f>Sheet9!A921</f>
        <v>0</v>
      </c>
      <c r="R1683" t="str">
        <f t="shared" si="143"/>
        <v/>
      </c>
      <c r="S1683">
        <f>Sheet9!B921</f>
        <v>0</v>
      </c>
      <c r="T1683" t="s">
        <v>183</v>
      </c>
      <c r="U1683" t="s">
        <v>184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Sheet9!D922</f>
        <v>0</v>
      </c>
      <c r="O1684">
        <f>Sheet9!E922</f>
        <v>0</v>
      </c>
      <c r="P1684" t="str">
        <f>IFERROR(VLOOKUP(O1684,Sheet6!A:B,2,0),"")</f>
        <v/>
      </c>
      <c r="Q1684">
        <f>Sheet9!A922</f>
        <v>0</v>
      </c>
      <c r="R1684" t="str">
        <f t="shared" si="143"/>
        <v/>
      </c>
      <c r="S1684">
        <f>Sheet9!B922</f>
        <v>0</v>
      </c>
      <c r="T1684" t="s">
        <v>183</v>
      </c>
      <c r="U1684" t="s">
        <v>184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Sheet9!D923</f>
        <v>0</v>
      </c>
      <c r="O1685">
        <f>Sheet9!E923</f>
        <v>0</v>
      </c>
      <c r="P1685" t="str">
        <f>IFERROR(VLOOKUP(O1685,Sheet6!A:B,2,0),"")</f>
        <v/>
      </c>
      <c r="Q1685">
        <f>Sheet9!A923</f>
        <v>0</v>
      </c>
      <c r="R1685" t="str">
        <f t="shared" si="143"/>
        <v/>
      </c>
      <c r="S1685">
        <f>Sheet9!B923</f>
        <v>0</v>
      </c>
      <c r="T1685" t="s">
        <v>183</v>
      </c>
      <c r="U1685" t="s">
        <v>184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Sheet9!D924</f>
        <v>0</v>
      </c>
      <c r="O1686">
        <f>Sheet9!E924</f>
        <v>0</v>
      </c>
      <c r="P1686" t="str">
        <f>IFERROR(VLOOKUP(O1686,Sheet6!A:B,2,0),"")</f>
        <v/>
      </c>
      <c r="Q1686">
        <f>Sheet9!A924</f>
        <v>0</v>
      </c>
      <c r="R1686" t="str">
        <f t="shared" si="143"/>
        <v/>
      </c>
      <c r="S1686">
        <f>Sheet9!B924</f>
        <v>0</v>
      </c>
      <c r="T1686" t="s">
        <v>183</v>
      </c>
      <c r="U1686" t="s">
        <v>184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Sheet9!D925</f>
        <v>0</v>
      </c>
      <c r="O1687">
        <f>Sheet9!E925</f>
        <v>0</v>
      </c>
      <c r="P1687" t="str">
        <f>IFERROR(VLOOKUP(O1687,Sheet6!A:B,2,0),"")</f>
        <v/>
      </c>
      <c r="Q1687">
        <f>Sheet9!A925</f>
        <v>0</v>
      </c>
      <c r="R1687" t="str">
        <f t="shared" si="143"/>
        <v/>
      </c>
      <c r="S1687">
        <f>Sheet9!B925</f>
        <v>0</v>
      </c>
      <c r="T1687" t="s">
        <v>183</v>
      </c>
      <c r="U1687" t="s">
        <v>184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Sheet9!D926</f>
        <v>0</v>
      </c>
      <c r="O1688">
        <f>Sheet9!E926</f>
        <v>0</v>
      </c>
      <c r="P1688" t="str">
        <f>IFERROR(VLOOKUP(O1688,Sheet6!A:B,2,0),"")</f>
        <v/>
      </c>
      <c r="Q1688">
        <f>Sheet9!A926</f>
        <v>0</v>
      </c>
      <c r="R1688" t="str">
        <f t="shared" si="143"/>
        <v/>
      </c>
      <c r="S1688">
        <f>Sheet9!B926</f>
        <v>0</v>
      </c>
      <c r="T1688" t="s">
        <v>183</v>
      </c>
      <c r="U1688" t="s">
        <v>184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Sheet9!D927</f>
        <v>0</v>
      </c>
      <c r="O1689">
        <f>Sheet9!E927</f>
        <v>0</v>
      </c>
      <c r="P1689" t="str">
        <f>IFERROR(VLOOKUP(O1689,Sheet6!A:B,2,0),"")</f>
        <v/>
      </c>
      <c r="Q1689">
        <f>Sheet9!A927</f>
        <v>0</v>
      </c>
      <c r="R1689" t="str">
        <f t="shared" si="143"/>
        <v/>
      </c>
      <c r="S1689">
        <f>Sheet9!B927</f>
        <v>0</v>
      </c>
      <c r="T1689" t="s">
        <v>183</v>
      </c>
      <c r="U1689" t="s">
        <v>184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Sheet9!D928</f>
        <v>0</v>
      </c>
      <c r="O1690">
        <f>Sheet9!E928</f>
        <v>0</v>
      </c>
      <c r="P1690" t="str">
        <f>IFERROR(VLOOKUP(O1690,Sheet6!A:B,2,0),"")</f>
        <v/>
      </c>
      <c r="Q1690">
        <f>Sheet9!A928</f>
        <v>0</v>
      </c>
      <c r="R1690" t="str">
        <f t="shared" si="143"/>
        <v/>
      </c>
      <c r="S1690">
        <f>Sheet9!B928</f>
        <v>0</v>
      </c>
      <c r="T1690" t="s">
        <v>183</v>
      </c>
      <c r="U1690" t="s">
        <v>184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Sheet9!D929</f>
        <v>0</v>
      </c>
      <c r="O1691">
        <f>Sheet9!E929</f>
        <v>0</v>
      </c>
      <c r="P1691" t="str">
        <f>IFERROR(VLOOKUP(O1691,Sheet6!A:B,2,0),"")</f>
        <v/>
      </c>
      <c r="Q1691">
        <f>Sheet9!A929</f>
        <v>0</v>
      </c>
      <c r="R1691" t="str">
        <f t="shared" si="143"/>
        <v/>
      </c>
      <c r="S1691">
        <f>Sheet9!B929</f>
        <v>0</v>
      </c>
      <c r="T1691" t="s">
        <v>183</v>
      </c>
      <c r="U1691" t="s">
        <v>184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Sheet9!D930</f>
        <v>0</v>
      </c>
      <c r="O1692">
        <f>Sheet9!E930</f>
        <v>0</v>
      </c>
      <c r="P1692" t="str">
        <f>IFERROR(VLOOKUP(O1692,Sheet6!A:B,2,0),"")</f>
        <v/>
      </c>
      <c r="Q1692">
        <f>Sheet9!A930</f>
        <v>0</v>
      </c>
      <c r="R1692" t="str">
        <f t="shared" si="143"/>
        <v/>
      </c>
      <c r="S1692">
        <f>Sheet9!B930</f>
        <v>0</v>
      </c>
      <c r="T1692" t="s">
        <v>183</v>
      </c>
      <c r="U1692" t="s">
        <v>184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Sheet9!D931</f>
        <v>0</v>
      </c>
      <c r="O1693">
        <f>Sheet9!E931</f>
        <v>0</v>
      </c>
      <c r="P1693" t="str">
        <f>IFERROR(VLOOKUP(O1693,Sheet6!A:B,2,0),"")</f>
        <v/>
      </c>
      <c r="Q1693">
        <f>Sheet9!A931</f>
        <v>0</v>
      </c>
      <c r="R1693" t="str">
        <f t="shared" si="143"/>
        <v/>
      </c>
      <c r="S1693">
        <f>Sheet9!B931</f>
        <v>0</v>
      </c>
      <c r="T1693" t="s">
        <v>183</v>
      </c>
      <c r="U1693" t="s">
        <v>184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Sheet9!D932</f>
        <v>0</v>
      </c>
      <c r="O1694">
        <f>Sheet9!E932</f>
        <v>0</v>
      </c>
      <c r="P1694" t="str">
        <f>IFERROR(VLOOKUP(O1694,Sheet6!A:B,2,0),"")</f>
        <v/>
      </c>
      <c r="Q1694">
        <f>Sheet9!A932</f>
        <v>0</v>
      </c>
      <c r="R1694" t="str">
        <f t="shared" si="143"/>
        <v/>
      </c>
      <c r="S1694">
        <f>Sheet9!B932</f>
        <v>0</v>
      </c>
      <c r="T1694" t="s">
        <v>183</v>
      </c>
      <c r="U1694" t="s">
        <v>184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Sheet9!D933</f>
        <v>0</v>
      </c>
      <c r="O1695">
        <f>Sheet9!E933</f>
        <v>0</v>
      </c>
      <c r="P1695" t="str">
        <f>IFERROR(VLOOKUP(O1695,Sheet6!A:B,2,0),"")</f>
        <v/>
      </c>
      <c r="Q1695">
        <f>Sheet9!A933</f>
        <v>0</v>
      </c>
      <c r="R1695" t="str">
        <f t="shared" si="143"/>
        <v/>
      </c>
      <c r="S1695">
        <f>Sheet9!B933</f>
        <v>0</v>
      </c>
      <c r="T1695" t="s">
        <v>183</v>
      </c>
      <c r="U1695" t="s">
        <v>184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Sheet9!D934</f>
        <v>0</v>
      </c>
      <c r="O1696">
        <f>Sheet9!E934</f>
        <v>0</v>
      </c>
      <c r="P1696" t="str">
        <f>IFERROR(VLOOKUP(O1696,Sheet6!A:B,2,0),"")</f>
        <v/>
      </c>
      <c r="Q1696">
        <f>Sheet9!A934</f>
        <v>0</v>
      </c>
      <c r="R1696" t="str">
        <f t="shared" si="143"/>
        <v/>
      </c>
      <c r="S1696">
        <f>Sheet9!B934</f>
        <v>0</v>
      </c>
      <c r="T1696" t="s">
        <v>183</v>
      </c>
      <c r="U1696" t="s">
        <v>184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Sheet9!D935</f>
        <v>0</v>
      </c>
      <c r="O1697">
        <f>Sheet9!E935</f>
        <v>0</v>
      </c>
      <c r="P1697" t="str">
        <f>IFERROR(VLOOKUP(O1697,Sheet6!A:B,2,0),"")</f>
        <v/>
      </c>
      <c r="Q1697">
        <f>Sheet9!A935</f>
        <v>0</v>
      </c>
      <c r="R1697" t="str">
        <f t="shared" si="143"/>
        <v/>
      </c>
      <c r="S1697">
        <f>Sheet9!B935</f>
        <v>0</v>
      </c>
      <c r="T1697" t="s">
        <v>183</v>
      </c>
      <c r="U1697" t="s">
        <v>184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Sheet9!D936</f>
        <v>0</v>
      </c>
      <c r="O1698">
        <f>Sheet9!E936</f>
        <v>0</v>
      </c>
      <c r="P1698" t="str">
        <f>IFERROR(VLOOKUP(O1698,Sheet6!A:B,2,0),"")</f>
        <v/>
      </c>
      <c r="Q1698">
        <f>Sheet9!A936</f>
        <v>0</v>
      </c>
      <c r="R1698" t="str">
        <f t="shared" si="143"/>
        <v/>
      </c>
      <c r="S1698">
        <f>Sheet9!B936</f>
        <v>0</v>
      </c>
      <c r="T1698" t="s">
        <v>183</v>
      </c>
      <c r="U1698" t="s">
        <v>184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Sheet9!D937</f>
        <v>0</v>
      </c>
      <c r="O1699">
        <f>Sheet9!E937</f>
        <v>0</v>
      </c>
      <c r="P1699" t="str">
        <f>IFERROR(VLOOKUP(O1699,Sheet6!A:B,2,0),"")</f>
        <v/>
      </c>
      <c r="Q1699">
        <f>Sheet9!A937</f>
        <v>0</v>
      </c>
      <c r="R1699" t="str">
        <f t="shared" si="143"/>
        <v/>
      </c>
      <c r="S1699">
        <f>Sheet9!B937</f>
        <v>0</v>
      </c>
      <c r="T1699" t="s">
        <v>183</v>
      </c>
      <c r="U1699" t="s">
        <v>184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Sheet9!D938</f>
        <v>0</v>
      </c>
      <c r="O1700">
        <f>Sheet9!E938</f>
        <v>0</v>
      </c>
      <c r="P1700" t="str">
        <f>IFERROR(VLOOKUP(O1700,Sheet6!A:B,2,0),"")</f>
        <v/>
      </c>
      <c r="Q1700">
        <f>Sheet9!A938</f>
        <v>0</v>
      </c>
      <c r="R1700" t="str">
        <f t="shared" si="143"/>
        <v/>
      </c>
      <c r="S1700">
        <f>Sheet9!B938</f>
        <v>0</v>
      </c>
      <c r="T1700" t="s">
        <v>183</v>
      </c>
      <c r="U1700" t="s">
        <v>184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Sheet9!D939</f>
        <v>0</v>
      </c>
      <c r="O1701">
        <f>Sheet9!E939</f>
        <v>0</v>
      </c>
      <c r="P1701" t="str">
        <f>IFERROR(VLOOKUP(O1701,Sheet6!A:B,2,0),"")</f>
        <v/>
      </c>
      <c r="Q1701">
        <f>Sheet9!A939</f>
        <v>0</v>
      </c>
      <c r="R1701" t="str">
        <f t="shared" si="143"/>
        <v/>
      </c>
      <c r="S1701">
        <f>Sheet9!B939</f>
        <v>0</v>
      </c>
      <c r="T1701" t="s">
        <v>183</v>
      </c>
      <c r="U1701" t="s">
        <v>184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Sheet9!D940</f>
        <v>0</v>
      </c>
      <c r="O1702">
        <f>Sheet9!E940</f>
        <v>0</v>
      </c>
      <c r="P1702" t="str">
        <f>IFERROR(VLOOKUP(O1702,Sheet6!A:B,2,0),"")</f>
        <v/>
      </c>
      <c r="Q1702">
        <f>Sheet9!A940</f>
        <v>0</v>
      </c>
      <c r="R1702" t="str">
        <f t="shared" si="143"/>
        <v/>
      </c>
      <c r="S1702">
        <f>Sheet9!B940</f>
        <v>0</v>
      </c>
      <c r="T1702" t="s">
        <v>183</v>
      </c>
      <c r="U1702" t="s">
        <v>184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Sheet9!D941</f>
        <v>0</v>
      </c>
      <c r="O1703">
        <f>Sheet9!E941</f>
        <v>0</v>
      </c>
      <c r="P1703" t="str">
        <f>IFERROR(VLOOKUP(O1703,Sheet6!A:B,2,0),"")</f>
        <v/>
      </c>
      <c r="Q1703">
        <f>Sheet9!A941</f>
        <v>0</v>
      </c>
      <c r="R1703" t="str">
        <f t="shared" si="143"/>
        <v/>
      </c>
      <c r="S1703">
        <f>Sheet9!B941</f>
        <v>0</v>
      </c>
      <c r="T1703" t="s">
        <v>183</v>
      </c>
      <c r="U1703" t="s">
        <v>184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Sheet9!D942</f>
        <v>0</v>
      </c>
      <c r="O1704">
        <f>Sheet9!E942</f>
        <v>0</v>
      </c>
      <c r="P1704" t="str">
        <f>IFERROR(VLOOKUP(O1704,Sheet6!A:B,2,0),"")</f>
        <v/>
      </c>
      <c r="Q1704">
        <f>Sheet9!A942</f>
        <v>0</v>
      </c>
      <c r="R1704" t="str">
        <f t="shared" si="143"/>
        <v/>
      </c>
      <c r="S1704">
        <f>Sheet9!B942</f>
        <v>0</v>
      </c>
      <c r="T1704" t="s">
        <v>183</v>
      </c>
      <c r="U1704" t="s">
        <v>184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Sheet9!D943</f>
        <v>0</v>
      </c>
      <c r="O1705">
        <f>Sheet9!E943</f>
        <v>0</v>
      </c>
      <c r="P1705" t="str">
        <f>IFERROR(VLOOKUP(O1705,Sheet6!A:B,2,0),"")</f>
        <v/>
      </c>
      <c r="Q1705">
        <f>Sheet9!A943</f>
        <v>0</v>
      </c>
      <c r="R1705" t="str">
        <f t="shared" si="143"/>
        <v/>
      </c>
      <c r="S1705">
        <f>Sheet9!B943</f>
        <v>0</v>
      </c>
      <c r="T1705" t="s">
        <v>183</v>
      </c>
      <c r="U1705" t="s">
        <v>184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Sheet9!D944</f>
        <v>0</v>
      </c>
      <c r="O1706">
        <f>Sheet9!E944</f>
        <v>0</v>
      </c>
      <c r="P1706" t="str">
        <f>IFERROR(VLOOKUP(O1706,Sheet6!A:B,2,0),"")</f>
        <v/>
      </c>
      <c r="Q1706">
        <f>Sheet9!A944</f>
        <v>0</v>
      </c>
      <c r="R1706" t="str">
        <f t="shared" si="143"/>
        <v/>
      </c>
      <c r="S1706">
        <f>Sheet9!B944</f>
        <v>0</v>
      </c>
      <c r="T1706" t="s">
        <v>183</v>
      </c>
      <c r="U1706" t="s">
        <v>184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Sheet9!D945</f>
        <v>0</v>
      </c>
      <c r="O1707">
        <f>Sheet9!E945</f>
        <v>0</v>
      </c>
      <c r="P1707" t="str">
        <f>IFERROR(VLOOKUP(O1707,Sheet6!A:B,2,0),"")</f>
        <v/>
      </c>
      <c r="Q1707">
        <f>Sheet9!A945</f>
        <v>0</v>
      </c>
      <c r="R1707" t="str">
        <f t="shared" si="143"/>
        <v/>
      </c>
      <c r="S1707">
        <f>Sheet9!B945</f>
        <v>0</v>
      </c>
      <c r="T1707" t="s">
        <v>183</v>
      </c>
      <c r="U1707" t="s">
        <v>184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Sheet9!D946</f>
        <v>0</v>
      </c>
      <c r="O1708">
        <f>Sheet9!E946</f>
        <v>0</v>
      </c>
      <c r="P1708" t="str">
        <f>IFERROR(VLOOKUP(O1708,Sheet6!A:B,2,0),"")</f>
        <v/>
      </c>
      <c r="Q1708">
        <f>Sheet9!A946</f>
        <v>0</v>
      </c>
      <c r="R1708" t="str">
        <f t="shared" si="143"/>
        <v/>
      </c>
      <c r="S1708">
        <f>Sheet9!B946</f>
        <v>0</v>
      </c>
      <c r="T1708" t="s">
        <v>183</v>
      </c>
      <c r="U1708" t="s">
        <v>184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Sheet9!D947</f>
        <v>0</v>
      </c>
      <c r="O1709">
        <f>Sheet9!E947</f>
        <v>0</v>
      </c>
      <c r="P1709" t="str">
        <f>IFERROR(VLOOKUP(O1709,Sheet6!A:B,2,0),"")</f>
        <v/>
      </c>
      <c r="Q1709">
        <f>Sheet9!A947</f>
        <v>0</v>
      </c>
      <c r="R1709" t="str">
        <f t="shared" si="143"/>
        <v/>
      </c>
      <c r="S1709">
        <f>Sheet9!B947</f>
        <v>0</v>
      </c>
      <c r="T1709" t="s">
        <v>183</v>
      </c>
      <c r="U1709" t="s">
        <v>184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Sheet9!D948</f>
        <v>0</v>
      </c>
      <c r="O1710">
        <f>Sheet9!E948</f>
        <v>0</v>
      </c>
      <c r="P1710" t="str">
        <f>IFERROR(VLOOKUP(O1710,Sheet6!A:B,2,0),"")</f>
        <v/>
      </c>
      <c r="Q1710">
        <f>Sheet9!A948</f>
        <v>0</v>
      </c>
      <c r="R1710" t="str">
        <f t="shared" si="143"/>
        <v/>
      </c>
      <c r="S1710">
        <f>Sheet9!B948</f>
        <v>0</v>
      </c>
      <c r="T1710" t="s">
        <v>183</v>
      </c>
      <c r="U1710" t="s">
        <v>184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Sheet9!D949</f>
        <v>0</v>
      </c>
      <c r="O1711">
        <f>Sheet9!E949</f>
        <v>0</v>
      </c>
      <c r="P1711" t="str">
        <f>IFERROR(VLOOKUP(O1711,Sheet6!A:B,2,0),"")</f>
        <v/>
      </c>
      <c r="Q1711">
        <f>Sheet9!A949</f>
        <v>0</v>
      </c>
      <c r="R1711" t="str">
        <f t="shared" si="143"/>
        <v/>
      </c>
      <c r="S1711">
        <f>Sheet9!B949</f>
        <v>0</v>
      </c>
      <c r="T1711" t="s">
        <v>183</v>
      </c>
      <c r="U1711" t="s">
        <v>184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Sheet9!D950</f>
        <v>0</v>
      </c>
      <c r="O1712">
        <f>Sheet9!E950</f>
        <v>0</v>
      </c>
      <c r="P1712" t="str">
        <f>IFERROR(VLOOKUP(O1712,Sheet6!A:B,2,0),"")</f>
        <v/>
      </c>
      <c r="Q1712">
        <f>Sheet9!A950</f>
        <v>0</v>
      </c>
      <c r="R1712" t="str">
        <f t="shared" si="143"/>
        <v/>
      </c>
      <c r="S1712">
        <f>Sheet9!B950</f>
        <v>0</v>
      </c>
      <c r="T1712" t="s">
        <v>183</v>
      </c>
      <c r="U1712" t="s">
        <v>184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Sheet9!D951</f>
        <v>0</v>
      </c>
      <c r="O1713">
        <f>Sheet9!E951</f>
        <v>0</v>
      </c>
      <c r="P1713" t="str">
        <f>IFERROR(VLOOKUP(O1713,Sheet6!A:B,2,0),"")</f>
        <v/>
      </c>
      <c r="Q1713">
        <f>Sheet9!A951</f>
        <v>0</v>
      </c>
      <c r="R1713" t="str">
        <f t="shared" si="143"/>
        <v/>
      </c>
      <c r="S1713">
        <f>Sheet9!B951</f>
        <v>0</v>
      </c>
      <c r="T1713" t="s">
        <v>183</v>
      </c>
      <c r="U1713" t="s">
        <v>184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Sheet9!D952</f>
        <v>0</v>
      </c>
      <c r="O1714">
        <f>Sheet9!E952</f>
        <v>0</v>
      </c>
      <c r="P1714" t="str">
        <f>IFERROR(VLOOKUP(O1714,Sheet6!A:B,2,0),"")</f>
        <v/>
      </c>
      <c r="Q1714">
        <f>Sheet9!A952</f>
        <v>0</v>
      </c>
      <c r="R1714" t="str">
        <f t="shared" si="143"/>
        <v/>
      </c>
      <c r="S1714">
        <f>Sheet9!B952</f>
        <v>0</v>
      </c>
      <c r="T1714" t="s">
        <v>183</v>
      </c>
      <c r="U1714" t="s">
        <v>184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Sheet9!D953</f>
        <v>0</v>
      </c>
      <c r="O1715">
        <f>Sheet9!E953</f>
        <v>0</v>
      </c>
      <c r="P1715" t="str">
        <f>IFERROR(VLOOKUP(O1715,Sheet6!A:B,2,0),"")</f>
        <v/>
      </c>
      <c r="Q1715">
        <f>Sheet9!A953</f>
        <v>0</v>
      </c>
      <c r="R1715" t="str">
        <f t="shared" si="143"/>
        <v/>
      </c>
      <c r="S1715">
        <f>Sheet9!B953</f>
        <v>0</v>
      </c>
      <c r="T1715" t="s">
        <v>183</v>
      </c>
      <c r="U1715" t="s">
        <v>184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Sheet9!D954</f>
        <v>0</v>
      </c>
      <c r="O1716">
        <f>Sheet9!E954</f>
        <v>0</v>
      </c>
      <c r="P1716" t="str">
        <f>IFERROR(VLOOKUP(O1716,Sheet6!A:B,2,0),"")</f>
        <v/>
      </c>
      <c r="Q1716">
        <f>Sheet9!A954</f>
        <v>0</v>
      </c>
      <c r="R1716" t="str">
        <f t="shared" si="143"/>
        <v/>
      </c>
      <c r="S1716">
        <f>Sheet9!B954</f>
        <v>0</v>
      </c>
      <c r="T1716" t="s">
        <v>183</v>
      </c>
      <c r="U1716" t="s">
        <v>184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Sheet9!D955</f>
        <v>0</v>
      </c>
      <c r="O1717">
        <f>Sheet9!E955</f>
        <v>0</v>
      </c>
      <c r="P1717" t="str">
        <f>IFERROR(VLOOKUP(O1717,Sheet6!A:B,2,0),"")</f>
        <v/>
      </c>
      <c r="Q1717">
        <f>Sheet9!A955</f>
        <v>0</v>
      </c>
      <c r="R1717" t="str">
        <f t="shared" si="143"/>
        <v/>
      </c>
      <c r="S1717">
        <f>Sheet9!B955</f>
        <v>0</v>
      </c>
      <c r="T1717" t="s">
        <v>183</v>
      </c>
      <c r="U1717" t="s">
        <v>184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Sheet9!D956</f>
        <v>0</v>
      </c>
      <c r="O1718">
        <f>Sheet9!E956</f>
        <v>0</v>
      </c>
      <c r="P1718" t="str">
        <f>IFERROR(VLOOKUP(O1718,Sheet6!A:B,2,0),"")</f>
        <v/>
      </c>
      <c r="Q1718">
        <f>Sheet9!A956</f>
        <v>0</v>
      </c>
      <c r="R1718" t="str">
        <f t="shared" si="143"/>
        <v/>
      </c>
      <c r="S1718">
        <f>Sheet9!B956</f>
        <v>0</v>
      </c>
      <c r="T1718" t="s">
        <v>183</v>
      </c>
      <c r="U1718" t="s">
        <v>184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Sheet9!D957</f>
        <v>0</v>
      </c>
      <c r="O1719">
        <f>Sheet9!E957</f>
        <v>0</v>
      </c>
      <c r="P1719" t="str">
        <f>IFERROR(VLOOKUP(O1719,Sheet6!A:B,2,0),"")</f>
        <v/>
      </c>
      <c r="Q1719">
        <f>Sheet9!A957</f>
        <v>0</v>
      </c>
      <c r="R1719" t="str">
        <f t="shared" si="143"/>
        <v/>
      </c>
      <c r="S1719">
        <f>Sheet9!B957</f>
        <v>0</v>
      </c>
      <c r="T1719" t="s">
        <v>183</v>
      </c>
      <c r="U1719" t="s">
        <v>184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Sheet9!D958</f>
        <v>0</v>
      </c>
      <c r="O1720">
        <f>Sheet9!E958</f>
        <v>0</v>
      </c>
      <c r="P1720" t="str">
        <f>IFERROR(VLOOKUP(O1720,Sheet6!A:B,2,0),"")</f>
        <v/>
      </c>
      <c r="Q1720">
        <f>Sheet9!A958</f>
        <v>0</v>
      </c>
      <c r="R1720" t="str">
        <f t="shared" si="143"/>
        <v/>
      </c>
      <c r="S1720">
        <f>Sheet9!B958</f>
        <v>0</v>
      </c>
      <c r="T1720" t="s">
        <v>183</v>
      </c>
      <c r="U1720" t="s">
        <v>184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Sheet9!D959</f>
        <v>0</v>
      </c>
      <c r="O1721">
        <f>Sheet9!E959</f>
        <v>0</v>
      </c>
      <c r="P1721" t="str">
        <f>IFERROR(VLOOKUP(O1721,Sheet6!A:B,2,0),"")</f>
        <v/>
      </c>
      <c r="Q1721">
        <f>Sheet9!A959</f>
        <v>0</v>
      </c>
      <c r="R1721" t="str">
        <f t="shared" si="143"/>
        <v/>
      </c>
      <c r="S1721">
        <f>Sheet9!B959</f>
        <v>0</v>
      </c>
      <c r="T1721" t="s">
        <v>183</v>
      </c>
      <c r="U1721" t="s">
        <v>184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Sheet9!D960</f>
        <v>0</v>
      </c>
      <c r="O1722">
        <f>Sheet9!E960</f>
        <v>0</v>
      </c>
      <c r="P1722" t="str">
        <f>IFERROR(VLOOKUP(O1722,Sheet6!A:B,2,0),"")</f>
        <v/>
      </c>
      <c r="Q1722">
        <f>Sheet9!A960</f>
        <v>0</v>
      </c>
      <c r="R1722" t="str">
        <f t="shared" si="143"/>
        <v/>
      </c>
      <c r="S1722">
        <f>Sheet9!B960</f>
        <v>0</v>
      </c>
      <c r="T1722" t="s">
        <v>183</v>
      </c>
      <c r="U1722" t="s">
        <v>184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Sheet9!D961</f>
        <v>0</v>
      </c>
      <c r="O1723">
        <f>Sheet9!E961</f>
        <v>0</v>
      </c>
      <c r="P1723" t="str">
        <f>IFERROR(VLOOKUP(O1723,Sheet6!A:B,2,0),"")</f>
        <v/>
      </c>
      <c r="Q1723">
        <f>Sheet9!A961</f>
        <v>0</v>
      </c>
      <c r="R1723" t="str">
        <f t="shared" ref="R1723:R1786" si="148">IFERROR(VLOOKUP(Q1723,AG:AH,2,0),"")</f>
        <v/>
      </c>
      <c r="S1723">
        <f>Sheet9!B961</f>
        <v>0</v>
      </c>
      <c r="T1723" t="s">
        <v>183</v>
      </c>
      <c r="U1723" t="s">
        <v>184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Sheet9!D962</f>
        <v>0</v>
      </c>
      <c r="O1724">
        <f>Sheet9!E962</f>
        <v>0</v>
      </c>
      <c r="P1724" t="str">
        <f>IFERROR(VLOOKUP(O1724,Sheet6!A:B,2,0),"")</f>
        <v/>
      </c>
      <c r="Q1724">
        <f>Sheet9!A962</f>
        <v>0</v>
      </c>
      <c r="R1724" t="str">
        <f t="shared" si="148"/>
        <v/>
      </c>
      <c r="S1724">
        <f>Sheet9!B962</f>
        <v>0</v>
      </c>
      <c r="T1724" t="s">
        <v>183</v>
      </c>
      <c r="U1724" t="s">
        <v>184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Sheet9!D963</f>
        <v>0</v>
      </c>
      <c r="O1725">
        <f>Sheet9!E963</f>
        <v>0</v>
      </c>
      <c r="P1725" t="str">
        <f>IFERROR(VLOOKUP(O1725,Sheet6!A:B,2,0),"")</f>
        <v/>
      </c>
      <c r="Q1725">
        <f>Sheet9!A963</f>
        <v>0</v>
      </c>
      <c r="R1725" t="str">
        <f t="shared" si="148"/>
        <v/>
      </c>
      <c r="S1725">
        <f>Sheet9!B963</f>
        <v>0</v>
      </c>
      <c r="T1725" t="s">
        <v>183</v>
      </c>
      <c r="U1725" t="s">
        <v>184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Sheet9!D964</f>
        <v>0</v>
      </c>
      <c r="O1726">
        <f>Sheet9!E964</f>
        <v>0</v>
      </c>
      <c r="P1726" t="str">
        <f>IFERROR(VLOOKUP(O1726,Sheet6!A:B,2,0),"")</f>
        <v/>
      </c>
      <c r="Q1726">
        <f>Sheet9!A964</f>
        <v>0</v>
      </c>
      <c r="R1726" t="str">
        <f t="shared" si="148"/>
        <v/>
      </c>
      <c r="S1726">
        <f>Sheet9!B964</f>
        <v>0</v>
      </c>
      <c r="T1726" t="s">
        <v>183</v>
      </c>
      <c r="U1726" t="s">
        <v>184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Sheet9!D965</f>
        <v>0</v>
      </c>
      <c r="O1727">
        <f>Sheet9!E965</f>
        <v>0</v>
      </c>
      <c r="P1727" t="str">
        <f>IFERROR(VLOOKUP(O1727,Sheet6!A:B,2,0),"")</f>
        <v/>
      </c>
      <c r="Q1727">
        <f>Sheet9!A965</f>
        <v>0</v>
      </c>
      <c r="R1727" t="str">
        <f t="shared" si="148"/>
        <v/>
      </c>
      <c r="S1727">
        <f>Sheet9!B965</f>
        <v>0</v>
      </c>
      <c r="T1727" t="s">
        <v>183</v>
      </c>
      <c r="U1727" t="s">
        <v>184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Sheet9!D966</f>
        <v>0</v>
      </c>
      <c r="O1728">
        <f>Sheet9!E966</f>
        <v>0</v>
      </c>
      <c r="P1728" t="str">
        <f>IFERROR(VLOOKUP(O1728,Sheet6!A:B,2,0),"")</f>
        <v/>
      </c>
      <c r="Q1728">
        <f>Sheet9!A966</f>
        <v>0</v>
      </c>
      <c r="R1728" t="str">
        <f t="shared" si="148"/>
        <v/>
      </c>
      <c r="S1728">
        <f>Sheet9!B966</f>
        <v>0</v>
      </c>
      <c r="T1728" t="s">
        <v>183</v>
      </c>
      <c r="U1728" t="s">
        <v>184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Sheet9!D967</f>
        <v>0</v>
      </c>
      <c r="O1729">
        <f>Sheet9!E967</f>
        <v>0</v>
      </c>
      <c r="P1729" t="str">
        <f>IFERROR(VLOOKUP(O1729,Sheet6!A:B,2,0),"")</f>
        <v/>
      </c>
      <c r="Q1729">
        <f>Sheet9!A967</f>
        <v>0</v>
      </c>
      <c r="R1729" t="str">
        <f t="shared" si="148"/>
        <v/>
      </c>
      <c r="S1729">
        <f>Sheet9!B967</f>
        <v>0</v>
      </c>
      <c r="T1729" t="s">
        <v>183</v>
      </c>
      <c r="U1729" t="s">
        <v>184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Sheet9!D968</f>
        <v>0</v>
      </c>
      <c r="O1730">
        <f>Sheet9!E968</f>
        <v>0</v>
      </c>
      <c r="P1730" t="str">
        <f>IFERROR(VLOOKUP(O1730,Sheet6!A:B,2,0),"")</f>
        <v/>
      </c>
      <c r="Q1730">
        <f>Sheet9!A968</f>
        <v>0</v>
      </c>
      <c r="R1730" t="str">
        <f t="shared" si="148"/>
        <v/>
      </c>
      <c r="S1730">
        <f>Sheet9!B968</f>
        <v>0</v>
      </c>
      <c r="T1730" t="s">
        <v>183</v>
      </c>
      <c r="U1730" t="s">
        <v>184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Sheet9!D969</f>
        <v>0</v>
      </c>
      <c r="O1731">
        <f>Sheet9!E969</f>
        <v>0</v>
      </c>
      <c r="P1731" t="str">
        <f>IFERROR(VLOOKUP(O1731,Sheet6!A:B,2,0),"")</f>
        <v/>
      </c>
      <c r="Q1731">
        <f>Sheet9!A969</f>
        <v>0</v>
      </c>
      <c r="R1731" t="str">
        <f t="shared" si="148"/>
        <v/>
      </c>
      <c r="S1731">
        <f>Sheet9!B969</f>
        <v>0</v>
      </c>
      <c r="T1731" t="s">
        <v>183</v>
      </c>
      <c r="U1731" t="s">
        <v>184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Sheet9!D970</f>
        <v>0</v>
      </c>
      <c r="O1732">
        <f>Sheet9!E970</f>
        <v>0</v>
      </c>
      <c r="P1732" t="str">
        <f>IFERROR(VLOOKUP(O1732,Sheet6!A:B,2,0),"")</f>
        <v/>
      </c>
      <c r="Q1732">
        <f>Sheet9!A970</f>
        <v>0</v>
      </c>
      <c r="R1732" t="str">
        <f t="shared" si="148"/>
        <v/>
      </c>
      <c r="S1732">
        <f>Sheet9!B970</f>
        <v>0</v>
      </c>
      <c r="T1732" t="s">
        <v>183</v>
      </c>
      <c r="U1732" t="s">
        <v>184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Sheet9!D971</f>
        <v>0</v>
      </c>
      <c r="O1733">
        <f>Sheet9!E971</f>
        <v>0</v>
      </c>
      <c r="P1733" t="str">
        <f>IFERROR(VLOOKUP(O1733,Sheet6!A:B,2,0),"")</f>
        <v/>
      </c>
      <c r="Q1733">
        <f>Sheet9!A971</f>
        <v>0</v>
      </c>
      <c r="R1733" t="str">
        <f t="shared" si="148"/>
        <v/>
      </c>
      <c r="S1733">
        <f>Sheet9!B971</f>
        <v>0</v>
      </c>
      <c r="T1733" t="s">
        <v>183</v>
      </c>
      <c r="U1733" t="s">
        <v>184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Sheet9!D972</f>
        <v>0</v>
      </c>
      <c r="O1734">
        <f>Sheet9!E972</f>
        <v>0</v>
      </c>
      <c r="P1734" t="str">
        <f>IFERROR(VLOOKUP(O1734,Sheet6!A:B,2,0),"")</f>
        <v/>
      </c>
      <c r="Q1734">
        <f>Sheet9!A972</f>
        <v>0</v>
      </c>
      <c r="R1734" t="str">
        <f t="shared" si="148"/>
        <v/>
      </c>
      <c r="S1734">
        <f>Sheet9!B972</f>
        <v>0</v>
      </c>
      <c r="T1734" t="s">
        <v>183</v>
      </c>
      <c r="U1734" t="s">
        <v>184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Sheet9!D973</f>
        <v>0</v>
      </c>
      <c r="O1735">
        <f>Sheet9!E973</f>
        <v>0</v>
      </c>
      <c r="P1735" t="str">
        <f>IFERROR(VLOOKUP(O1735,Sheet6!A:B,2,0),"")</f>
        <v/>
      </c>
      <c r="Q1735">
        <f>Sheet9!A973</f>
        <v>0</v>
      </c>
      <c r="R1735" t="str">
        <f t="shared" si="148"/>
        <v/>
      </c>
      <c r="S1735">
        <f>Sheet9!B973</f>
        <v>0</v>
      </c>
      <c r="T1735" t="s">
        <v>183</v>
      </c>
      <c r="U1735" t="s">
        <v>184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Sheet9!D974</f>
        <v>0</v>
      </c>
      <c r="O1736">
        <f>Sheet9!E974</f>
        <v>0</v>
      </c>
      <c r="P1736" t="str">
        <f>IFERROR(VLOOKUP(O1736,Sheet6!A:B,2,0),"")</f>
        <v/>
      </c>
      <c r="Q1736">
        <f>Sheet9!A974</f>
        <v>0</v>
      </c>
      <c r="R1736" t="str">
        <f t="shared" si="148"/>
        <v/>
      </c>
      <c r="S1736">
        <f>Sheet9!B974</f>
        <v>0</v>
      </c>
      <c r="T1736" t="s">
        <v>183</v>
      </c>
      <c r="U1736" t="s">
        <v>184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Sheet9!D975</f>
        <v>0</v>
      </c>
      <c r="O1737">
        <f>Sheet9!E975</f>
        <v>0</v>
      </c>
      <c r="P1737" t="str">
        <f>IFERROR(VLOOKUP(O1737,Sheet6!A:B,2,0),"")</f>
        <v/>
      </c>
      <c r="Q1737">
        <f>Sheet9!A975</f>
        <v>0</v>
      </c>
      <c r="R1737" t="str">
        <f t="shared" si="148"/>
        <v/>
      </c>
      <c r="S1737">
        <f>Sheet9!B975</f>
        <v>0</v>
      </c>
      <c r="T1737" t="s">
        <v>183</v>
      </c>
      <c r="U1737" t="s">
        <v>184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Sheet9!D976</f>
        <v>0</v>
      </c>
      <c r="O1738">
        <f>Sheet9!E976</f>
        <v>0</v>
      </c>
      <c r="P1738" t="str">
        <f>IFERROR(VLOOKUP(O1738,Sheet6!A:B,2,0),"")</f>
        <v/>
      </c>
      <c r="Q1738">
        <f>Sheet9!A976</f>
        <v>0</v>
      </c>
      <c r="R1738" t="str">
        <f t="shared" si="148"/>
        <v/>
      </c>
      <c r="S1738">
        <f>Sheet9!B976</f>
        <v>0</v>
      </c>
      <c r="T1738" t="s">
        <v>183</v>
      </c>
      <c r="U1738" t="s">
        <v>184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Sheet9!D977</f>
        <v>0</v>
      </c>
      <c r="O1739">
        <f>Sheet9!E977</f>
        <v>0</v>
      </c>
      <c r="P1739" t="str">
        <f>IFERROR(VLOOKUP(O1739,Sheet6!A:B,2,0),"")</f>
        <v/>
      </c>
      <c r="Q1739">
        <f>Sheet9!A977</f>
        <v>0</v>
      </c>
      <c r="R1739" t="str">
        <f t="shared" si="148"/>
        <v/>
      </c>
      <c r="S1739">
        <f>Sheet9!B977</f>
        <v>0</v>
      </c>
      <c r="T1739" t="s">
        <v>183</v>
      </c>
      <c r="U1739" t="s">
        <v>184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Sheet9!D978</f>
        <v>0</v>
      </c>
      <c r="O1740">
        <f>Sheet9!E978</f>
        <v>0</v>
      </c>
      <c r="P1740" t="str">
        <f>IFERROR(VLOOKUP(O1740,Sheet6!A:B,2,0),"")</f>
        <v/>
      </c>
      <c r="Q1740">
        <f>Sheet9!A978</f>
        <v>0</v>
      </c>
      <c r="R1740" t="str">
        <f t="shared" si="148"/>
        <v/>
      </c>
      <c r="S1740">
        <f>Sheet9!B978</f>
        <v>0</v>
      </c>
      <c r="T1740" t="s">
        <v>183</v>
      </c>
      <c r="U1740" t="s">
        <v>184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Sheet9!D979</f>
        <v>0</v>
      </c>
      <c r="O1741">
        <f>Sheet9!E979</f>
        <v>0</v>
      </c>
      <c r="P1741" t="str">
        <f>IFERROR(VLOOKUP(O1741,Sheet6!A:B,2,0),"")</f>
        <v/>
      </c>
      <c r="Q1741">
        <f>Sheet9!A979</f>
        <v>0</v>
      </c>
      <c r="R1741" t="str">
        <f t="shared" si="148"/>
        <v/>
      </c>
      <c r="S1741">
        <f>Sheet9!B979</f>
        <v>0</v>
      </c>
      <c r="T1741" t="s">
        <v>183</v>
      </c>
      <c r="U1741" t="s">
        <v>184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Sheet9!D980</f>
        <v>0</v>
      </c>
      <c r="O1742">
        <f>Sheet9!E980</f>
        <v>0</v>
      </c>
      <c r="P1742" t="str">
        <f>IFERROR(VLOOKUP(O1742,Sheet6!A:B,2,0),"")</f>
        <v/>
      </c>
      <c r="Q1742">
        <f>Sheet9!A980</f>
        <v>0</v>
      </c>
      <c r="R1742" t="str">
        <f t="shared" si="148"/>
        <v/>
      </c>
      <c r="S1742">
        <f>Sheet9!B980</f>
        <v>0</v>
      </c>
      <c r="T1742" t="s">
        <v>183</v>
      </c>
      <c r="U1742" t="s">
        <v>184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Sheet9!D981</f>
        <v>0</v>
      </c>
      <c r="O1743">
        <f>Sheet9!E981</f>
        <v>0</v>
      </c>
      <c r="P1743" t="str">
        <f>IFERROR(VLOOKUP(O1743,Sheet6!A:B,2,0),"")</f>
        <v/>
      </c>
      <c r="Q1743">
        <f>Sheet9!A981</f>
        <v>0</v>
      </c>
      <c r="R1743" t="str">
        <f t="shared" si="148"/>
        <v/>
      </c>
      <c r="S1743">
        <f>Sheet9!B981</f>
        <v>0</v>
      </c>
      <c r="T1743" t="s">
        <v>183</v>
      </c>
      <c r="U1743" t="s">
        <v>184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Sheet9!D982</f>
        <v>0</v>
      </c>
      <c r="O1744">
        <f>Sheet9!E982</f>
        <v>0</v>
      </c>
      <c r="P1744" t="str">
        <f>IFERROR(VLOOKUP(O1744,Sheet6!A:B,2,0),"")</f>
        <v/>
      </c>
      <c r="Q1744">
        <f>Sheet9!A982</f>
        <v>0</v>
      </c>
      <c r="R1744" t="str">
        <f t="shared" si="148"/>
        <v/>
      </c>
      <c r="S1744">
        <f>Sheet9!B982</f>
        <v>0</v>
      </c>
      <c r="T1744" t="s">
        <v>183</v>
      </c>
      <c r="U1744" t="s">
        <v>184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Sheet9!D983</f>
        <v>0</v>
      </c>
      <c r="O1745">
        <f>Sheet9!E983</f>
        <v>0</v>
      </c>
      <c r="P1745" t="str">
        <f>IFERROR(VLOOKUP(O1745,Sheet6!A:B,2,0),"")</f>
        <v/>
      </c>
      <c r="Q1745">
        <f>Sheet9!A983</f>
        <v>0</v>
      </c>
      <c r="R1745" t="str">
        <f t="shared" si="148"/>
        <v/>
      </c>
      <c r="S1745">
        <f>Sheet9!B983</f>
        <v>0</v>
      </c>
      <c r="T1745" t="s">
        <v>183</v>
      </c>
      <c r="U1745" t="s">
        <v>184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Sheet9!D984</f>
        <v>0</v>
      </c>
      <c r="O1746">
        <f>Sheet9!E984</f>
        <v>0</v>
      </c>
      <c r="P1746" t="str">
        <f>IFERROR(VLOOKUP(O1746,Sheet6!A:B,2,0),"")</f>
        <v/>
      </c>
      <c r="Q1746">
        <f>Sheet9!A984</f>
        <v>0</v>
      </c>
      <c r="R1746" t="str">
        <f t="shared" si="148"/>
        <v/>
      </c>
      <c r="S1746">
        <f>Sheet9!B984</f>
        <v>0</v>
      </c>
      <c r="T1746" t="s">
        <v>183</v>
      </c>
      <c r="U1746" t="s">
        <v>184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Sheet9!D985</f>
        <v>0</v>
      </c>
      <c r="O1747">
        <f>Sheet9!E985</f>
        <v>0</v>
      </c>
      <c r="P1747" t="str">
        <f>IFERROR(VLOOKUP(O1747,Sheet6!A:B,2,0),"")</f>
        <v/>
      </c>
      <c r="Q1747">
        <f>Sheet9!A985</f>
        <v>0</v>
      </c>
      <c r="R1747" t="str">
        <f t="shared" si="148"/>
        <v/>
      </c>
      <c r="S1747">
        <f>Sheet9!B985</f>
        <v>0</v>
      </c>
      <c r="T1747" t="s">
        <v>183</v>
      </c>
      <c r="U1747" t="s">
        <v>184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Sheet9!D986</f>
        <v>0</v>
      </c>
      <c r="O1748">
        <f>Sheet9!E986</f>
        <v>0</v>
      </c>
      <c r="P1748" t="str">
        <f>IFERROR(VLOOKUP(O1748,Sheet6!A:B,2,0),"")</f>
        <v/>
      </c>
      <c r="Q1748">
        <f>Sheet9!A986</f>
        <v>0</v>
      </c>
      <c r="R1748" t="str">
        <f t="shared" si="148"/>
        <v/>
      </c>
      <c r="S1748">
        <f>Sheet9!B986</f>
        <v>0</v>
      </c>
      <c r="T1748" t="s">
        <v>183</v>
      </c>
      <c r="U1748" t="s">
        <v>184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Sheet9!D987</f>
        <v>0</v>
      </c>
      <c r="O1749">
        <f>Sheet9!E987</f>
        <v>0</v>
      </c>
      <c r="P1749" t="str">
        <f>IFERROR(VLOOKUP(O1749,Sheet6!A:B,2,0),"")</f>
        <v/>
      </c>
      <c r="Q1749">
        <f>Sheet9!A987</f>
        <v>0</v>
      </c>
      <c r="R1749" t="str">
        <f t="shared" si="148"/>
        <v/>
      </c>
      <c r="S1749">
        <f>Sheet9!B987</f>
        <v>0</v>
      </c>
      <c r="T1749" t="s">
        <v>183</v>
      </c>
      <c r="U1749" t="s">
        <v>184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Sheet9!D988</f>
        <v>0</v>
      </c>
      <c r="O1750">
        <f>Sheet9!E988</f>
        <v>0</v>
      </c>
      <c r="P1750" t="str">
        <f>IFERROR(VLOOKUP(O1750,Sheet6!A:B,2,0),"")</f>
        <v/>
      </c>
      <c r="Q1750">
        <f>Sheet9!A988</f>
        <v>0</v>
      </c>
      <c r="R1750" t="str">
        <f t="shared" si="148"/>
        <v/>
      </c>
      <c r="S1750">
        <f>Sheet9!B988</f>
        <v>0</v>
      </c>
      <c r="T1750" t="s">
        <v>183</v>
      </c>
      <c r="U1750" t="s">
        <v>184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Sheet9!D989</f>
        <v>0</v>
      </c>
      <c r="O1751">
        <f>Sheet9!E989</f>
        <v>0</v>
      </c>
      <c r="P1751" t="str">
        <f>IFERROR(VLOOKUP(O1751,Sheet6!A:B,2,0),"")</f>
        <v/>
      </c>
      <c r="Q1751">
        <f>Sheet9!A989</f>
        <v>0</v>
      </c>
      <c r="R1751" t="str">
        <f t="shared" si="148"/>
        <v/>
      </c>
      <c r="S1751">
        <f>Sheet9!B989</f>
        <v>0</v>
      </c>
      <c r="T1751" t="s">
        <v>183</v>
      </c>
      <c r="U1751" t="s">
        <v>184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Sheet9!D990</f>
        <v>0</v>
      </c>
      <c r="O1752">
        <f>Sheet9!E990</f>
        <v>0</v>
      </c>
      <c r="P1752" t="str">
        <f>IFERROR(VLOOKUP(O1752,Sheet6!A:B,2,0),"")</f>
        <v/>
      </c>
      <c r="Q1752">
        <f>Sheet9!A990</f>
        <v>0</v>
      </c>
      <c r="R1752" t="str">
        <f t="shared" si="148"/>
        <v/>
      </c>
      <c r="S1752">
        <f>Sheet9!B990</f>
        <v>0</v>
      </c>
      <c r="T1752" t="s">
        <v>183</v>
      </c>
      <c r="U1752" t="s">
        <v>184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Sheet9!D991</f>
        <v>0</v>
      </c>
      <c r="O1753">
        <f>Sheet9!E991</f>
        <v>0</v>
      </c>
      <c r="P1753" t="str">
        <f>IFERROR(VLOOKUP(O1753,Sheet6!A:B,2,0),"")</f>
        <v/>
      </c>
      <c r="Q1753">
        <f>Sheet9!A991</f>
        <v>0</v>
      </c>
      <c r="R1753" t="str">
        <f t="shared" si="148"/>
        <v/>
      </c>
      <c r="S1753">
        <f>Sheet9!B991</f>
        <v>0</v>
      </c>
      <c r="T1753" t="s">
        <v>183</v>
      </c>
      <c r="U1753" t="s">
        <v>184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Sheet9!D992</f>
        <v>0</v>
      </c>
      <c r="O1754">
        <f>Sheet9!E992</f>
        <v>0</v>
      </c>
      <c r="P1754" t="str">
        <f>IFERROR(VLOOKUP(O1754,Sheet6!A:B,2,0),"")</f>
        <v/>
      </c>
      <c r="Q1754">
        <f>Sheet9!A992</f>
        <v>0</v>
      </c>
      <c r="R1754" t="str">
        <f t="shared" si="148"/>
        <v/>
      </c>
      <c r="S1754">
        <f>Sheet9!B992</f>
        <v>0</v>
      </c>
      <c r="T1754" t="s">
        <v>183</v>
      </c>
      <c r="U1754" t="s">
        <v>184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Sheet9!D993</f>
        <v>0</v>
      </c>
      <c r="O1755">
        <f>Sheet9!E993</f>
        <v>0</v>
      </c>
      <c r="P1755" t="str">
        <f>IFERROR(VLOOKUP(O1755,Sheet6!A:B,2,0),"")</f>
        <v/>
      </c>
      <c r="Q1755">
        <f>Sheet9!A993</f>
        <v>0</v>
      </c>
      <c r="R1755" t="str">
        <f t="shared" si="148"/>
        <v/>
      </c>
      <c r="S1755">
        <f>Sheet9!B993</f>
        <v>0</v>
      </c>
      <c r="T1755" t="s">
        <v>183</v>
      </c>
      <c r="U1755" t="s">
        <v>184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Sheet9!D994</f>
        <v>0</v>
      </c>
      <c r="O1756">
        <f>Sheet9!E994</f>
        <v>0</v>
      </c>
      <c r="P1756" t="str">
        <f>IFERROR(VLOOKUP(O1756,Sheet6!A:B,2,0),"")</f>
        <v/>
      </c>
      <c r="Q1756">
        <f>Sheet9!A994</f>
        <v>0</v>
      </c>
      <c r="R1756" t="str">
        <f t="shared" si="148"/>
        <v/>
      </c>
      <c r="S1756">
        <f>Sheet9!B994</f>
        <v>0</v>
      </c>
      <c r="T1756" t="s">
        <v>183</v>
      </c>
      <c r="U1756" t="s">
        <v>184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Sheet9!D995</f>
        <v>0</v>
      </c>
      <c r="O1757">
        <f>Sheet9!E995</f>
        <v>0</v>
      </c>
      <c r="P1757" t="str">
        <f>IFERROR(VLOOKUP(O1757,Sheet6!A:B,2,0),"")</f>
        <v/>
      </c>
      <c r="Q1757">
        <f>Sheet9!A995</f>
        <v>0</v>
      </c>
      <c r="R1757" t="str">
        <f t="shared" si="148"/>
        <v/>
      </c>
      <c r="S1757">
        <f>Sheet9!B995</f>
        <v>0</v>
      </c>
      <c r="T1757" t="s">
        <v>183</v>
      </c>
      <c r="U1757" t="s">
        <v>184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Sheet9!D996</f>
        <v>0</v>
      </c>
      <c r="O1758">
        <f>Sheet9!E996</f>
        <v>0</v>
      </c>
      <c r="P1758" t="str">
        <f>IFERROR(VLOOKUP(O1758,Sheet6!A:B,2,0),"")</f>
        <v/>
      </c>
      <c r="Q1758">
        <f>Sheet9!A996</f>
        <v>0</v>
      </c>
      <c r="R1758" t="str">
        <f t="shared" si="148"/>
        <v/>
      </c>
      <c r="S1758">
        <f>Sheet9!B996</f>
        <v>0</v>
      </c>
      <c r="T1758" t="s">
        <v>183</v>
      </c>
      <c r="U1758" t="s">
        <v>184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Sheet9!D997</f>
        <v>0</v>
      </c>
      <c r="O1759">
        <f>Sheet9!E997</f>
        <v>0</v>
      </c>
      <c r="P1759" t="str">
        <f>IFERROR(VLOOKUP(O1759,Sheet6!A:B,2,0),"")</f>
        <v/>
      </c>
      <c r="Q1759">
        <f>Sheet9!A997</f>
        <v>0</v>
      </c>
      <c r="R1759" t="str">
        <f t="shared" si="148"/>
        <v/>
      </c>
      <c r="S1759">
        <f>Sheet9!B997</f>
        <v>0</v>
      </c>
      <c r="T1759" t="s">
        <v>183</v>
      </c>
      <c r="U1759" t="s">
        <v>184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Sheet9!D998</f>
        <v>0</v>
      </c>
      <c r="O1760">
        <f>Sheet9!E998</f>
        <v>0</v>
      </c>
      <c r="P1760" t="str">
        <f>IFERROR(VLOOKUP(O1760,Sheet6!A:B,2,0),"")</f>
        <v/>
      </c>
      <c r="Q1760">
        <f>Sheet9!A998</f>
        <v>0</v>
      </c>
      <c r="R1760" t="str">
        <f t="shared" si="148"/>
        <v/>
      </c>
      <c r="S1760">
        <f>Sheet9!B998</f>
        <v>0</v>
      </c>
      <c r="T1760" t="s">
        <v>183</v>
      </c>
      <c r="U1760" t="s">
        <v>184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Sheet9!D999</f>
        <v>0</v>
      </c>
      <c r="O1761">
        <f>Sheet9!E999</f>
        <v>0</v>
      </c>
      <c r="P1761" t="str">
        <f>IFERROR(VLOOKUP(O1761,Sheet6!A:B,2,0),"")</f>
        <v/>
      </c>
      <c r="Q1761">
        <f>Sheet9!A999</f>
        <v>0</v>
      </c>
      <c r="R1761" t="str">
        <f t="shared" si="148"/>
        <v/>
      </c>
      <c r="S1761">
        <f>Sheet9!B999</f>
        <v>0</v>
      </c>
      <c r="T1761" t="s">
        <v>183</v>
      </c>
      <c r="U1761" t="s">
        <v>184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Sheet9!D1000</f>
        <v>0</v>
      </c>
      <c r="O1762">
        <f>Sheet9!E1000</f>
        <v>0</v>
      </c>
      <c r="P1762" t="str">
        <f>IFERROR(VLOOKUP(O1762,Sheet6!A:B,2,0),"")</f>
        <v/>
      </c>
      <c r="Q1762">
        <f>Sheet9!A1000</f>
        <v>0</v>
      </c>
      <c r="R1762" t="str">
        <f t="shared" si="148"/>
        <v/>
      </c>
      <c r="S1762">
        <f>Sheet9!B1000</f>
        <v>0</v>
      </c>
      <c r="T1762" t="s">
        <v>183</v>
      </c>
      <c r="U1762" t="s">
        <v>184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Sheet9!D1001</f>
        <v>0</v>
      </c>
      <c r="O1763">
        <f>Sheet9!E1001</f>
        <v>0</v>
      </c>
      <c r="P1763" t="str">
        <f>IFERROR(VLOOKUP(O1763,Sheet6!A:B,2,0),"")</f>
        <v/>
      </c>
      <c r="Q1763">
        <f>Sheet9!A1001</f>
        <v>0</v>
      </c>
      <c r="R1763" t="str">
        <f t="shared" si="148"/>
        <v/>
      </c>
      <c r="S1763">
        <f>Sheet9!B1001</f>
        <v>0</v>
      </c>
      <c r="T1763" t="s">
        <v>183</v>
      </c>
      <c r="U1763" t="s">
        <v>184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Sheet9!D1002</f>
        <v>0</v>
      </c>
      <c r="O1764">
        <f>Sheet9!E1002</f>
        <v>0</v>
      </c>
      <c r="P1764" t="str">
        <f>IFERROR(VLOOKUP(O1764,Sheet6!A:B,2,0),"")</f>
        <v/>
      </c>
      <c r="Q1764">
        <f>Sheet9!A1002</f>
        <v>0</v>
      </c>
      <c r="R1764" t="str">
        <f t="shared" si="148"/>
        <v/>
      </c>
      <c r="S1764">
        <f>Sheet9!B1002</f>
        <v>0</v>
      </c>
      <c r="T1764" t="s">
        <v>183</v>
      </c>
      <c r="U1764" t="s">
        <v>184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Sheet9!D1003</f>
        <v>0</v>
      </c>
      <c r="O1765">
        <f>Sheet9!E1003</f>
        <v>0</v>
      </c>
      <c r="P1765" t="str">
        <f>IFERROR(VLOOKUP(O1765,Sheet6!A:B,2,0),"")</f>
        <v/>
      </c>
      <c r="Q1765">
        <f>Sheet9!A1003</f>
        <v>0</v>
      </c>
      <c r="R1765" t="str">
        <f t="shared" si="148"/>
        <v/>
      </c>
      <c r="S1765">
        <f>Sheet9!B1003</f>
        <v>0</v>
      </c>
      <c r="T1765" t="s">
        <v>183</v>
      </c>
      <c r="U1765" t="s">
        <v>184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Sheet9!D1004</f>
        <v>0</v>
      </c>
      <c r="O1766">
        <f>Sheet9!E1004</f>
        <v>0</v>
      </c>
      <c r="P1766" t="str">
        <f>IFERROR(VLOOKUP(O1766,Sheet6!A:B,2,0),"")</f>
        <v/>
      </c>
      <c r="Q1766">
        <f>Sheet9!A1004</f>
        <v>0</v>
      </c>
      <c r="R1766" t="str">
        <f t="shared" si="148"/>
        <v/>
      </c>
      <c r="S1766">
        <f>Sheet9!B1004</f>
        <v>0</v>
      </c>
      <c r="T1766" t="s">
        <v>183</v>
      </c>
      <c r="U1766" t="s">
        <v>184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Sheet9!D1005</f>
        <v>0</v>
      </c>
      <c r="O1767">
        <f>Sheet9!E1005</f>
        <v>0</v>
      </c>
      <c r="P1767" t="str">
        <f>IFERROR(VLOOKUP(O1767,Sheet6!A:B,2,0),"")</f>
        <v/>
      </c>
      <c r="Q1767">
        <f>Sheet9!A1005</f>
        <v>0</v>
      </c>
      <c r="R1767" t="str">
        <f t="shared" si="148"/>
        <v/>
      </c>
      <c r="S1767">
        <f>Sheet9!B1005</f>
        <v>0</v>
      </c>
      <c r="T1767" t="s">
        <v>183</v>
      </c>
      <c r="U1767" t="s">
        <v>184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Sheet9!D1006</f>
        <v>0</v>
      </c>
      <c r="O1768">
        <f>Sheet9!E1006</f>
        <v>0</v>
      </c>
      <c r="P1768" t="str">
        <f>IFERROR(VLOOKUP(O1768,Sheet6!A:B,2,0),"")</f>
        <v/>
      </c>
      <c r="Q1768">
        <f>Sheet9!A1006</f>
        <v>0</v>
      </c>
      <c r="R1768" t="str">
        <f t="shared" si="148"/>
        <v/>
      </c>
      <c r="S1768">
        <f>Sheet9!B1006</f>
        <v>0</v>
      </c>
      <c r="T1768" t="s">
        <v>183</v>
      </c>
      <c r="U1768" t="s">
        <v>184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Sheet9!D1007</f>
        <v>0</v>
      </c>
      <c r="O1769">
        <f>Sheet9!E1007</f>
        <v>0</v>
      </c>
      <c r="P1769" t="str">
        <f>IFERROR(VLOOKUP(O1769,Sheet6!A:B,2,0),"")</f>
        <v/>
      </c>
      <c r="Q1769">
        <f>Sheet9!A1007</f>
        <v>0</v>
      </c>
      <c r="R1769" t="str">
        <f t="shared" si="148"/>
        <v/>
      </c>
      <c r="S1769">
        <f>Sheet9!B1007</f>
        <v>0</v>
      </c>
      <c r="T1769" t="s">
        <v>183</v>
      </c>
      <c r="U1769" t="s">
        <v>184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Sheet9!D1008</f>
        <v>0</v>
      </c>
      <c r="O1770">
        <f>Sheet9!E1008</f>
        <v>0</v>
      </c>
      <c r="P1770" t="str">
        <f>IFERROR(VLOOKUP(O1770,Sheet6!A:B,2,0),"")</f>
        <v/>
      </c>
      <c r="Q1770">
        <f>Sheet9!A1008</f>
        <v>0</v>
      </c>
      <c r="R1770" t="str">
        <f t="shared" si="148"/>
        <v/>
      </c>
      <c r="S1770">
        <f>Sheet9!B1008</f>
        <v>0</v>
      </c>
      <c r="T1770" t="s">
        <v>183</v>
      </c>
      <c r="U1770" t="s">
        <v>184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Sheet9!D1009</f>
        <v>0</v>
      </c>
      <c r="O1771">
        <f>Sheet9!E1009</f>
        <v>0</v>
      </c>
      <c r="P1771" t="str">
        <f>IFERROR(VLOOKUP(O1771,Sheet6!A:B,2,0),"")</f>
        <v/>
      </c>
      <c r="Q1771">
        <f>Sheet9!A1009</f>
        <v>0</v>
      </c>
      <c r="R1771" t="str">
        <f t="shared" si="148"/>
        <v/>
      </c>
      <c r="S1771">
        <f>Sheet9!B1009</f>
        <v>0</v>
      </c>
      <c r="T1771" t="s">
        <v>183</v>
      </c>
      <c r="U1771" t="s">
        <v>184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Sheet9!D1010</f>
        <v>0</v>
      </c>
      <c r="O1772">
        <f>Sheet9!E1010</f>
        <v>0</v>
      </c>
      <c r="P1772" t="str">
        <f>IFERROR(VLOOKUP(O1772,Sheet6!A:B,2,0),"")</f>
        <v/>
      </c>
      <c r="Q1772">
        <f>Sheet9!A1010</f>
        <v>0</v>
      </c>
      <c r="R1772" t="str">
        <f t="shared" si="148"/>
        <v/>
      </c>
      <c r="S1772">
        <f>Sheet9!B1010</f>
        <v>0</v>
      </c>
      <c r="T1772" t="s">
        <v>183</v>
      </c>
      <c r="U1772" t="s">
        <v>184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Sheet9!D1011</f>
        <v>0</v>
      </c>
      <c r="O1773">
        <f>Sheet9!E1011</f>
        <v>0</v>
      </c>
      <c r="P1773" t="str">
        <f>IFERROR(VLOOKUP(O1773,Sheet6!A:B,2,0),"")</f>
        <v/>
      </c>
      <c r="Q1773">
        <f>Sheet9!A1011</f>
        <v>0</v>
      </c>
      <c r="R1773" t="str">
        <f t="shared" si="148"/>
        <v/>
      </c>
      <c r="S1773">
        <f>Sheet9!B1011</f>
        <v>0</v>
      </c>
      <c r="T1773" t="s">
        <v>183</v>
      </c>
      <c r="U1773" t="s">
        <v>184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Sheet9!D1012</f>
        <v>0</v>
      </c>
      <c r="O1774">
        <f>Sheet9!E1012</f>
        <v>0</v>
      </c>
      <c r="P1774" t="str">
        <f>IFERROR(VLOOKUP(O1774,Sheet6!A:B,2,0),"")</f>
        <v/>
      </c>
      <c r="Q1774">
        <f>Sheet9!A1012</f>
        <v>0</v>
      </c>
      <c r="R1774" t="str">
        <f t="shared" si="148"/>
        <v/>
      </c>
      <c r="S1774">
        <f>Sheet9!B1012</f>
        <v>0</v>
      </c>
      <c r="T1774" t="s">
        <v>183</v>
      </c>
      <c r="U1774" t="s">
        <v>184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Sheet9!D1013</f>
        <v>0</v>
      </c>
      <c r="O1775">
        <f>Sheet9!E1013</f>
        <v>0</v>
      </c>
      <c r="P1775" t="str">
        <f>IFERROR(VLOOKUP(O1775,Sheet6!A:B,2,0),"")</f>
        <v/>
      </c>
      <c r="Q1775">
        <f>Sheet9!A1013</f>
        <v>0</v>
      </c>
      <c r="R1775" t="str">
        <f t="shared" si="148"/>
        <v/>
      </c>
      <c r="S1775">
        <f>Sheet9!B1013</f>
        <v>0</v>
      </c>
      <c r="T1775" t="s">
        <v>183</v>
      </c>
      <c r="U1775" t="s">
        <v>184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Sheet9!D1014</f>
        <v>0</v>
      </c>
      <c r="O1776">
        <f>Sheet9!E1014</f>
        <v>0</v>
      </c>
      <c r="P1776" t="str">
        <f>IFERROR(VLOOKUP(O1776,Sheet6!A:B,2,0),"")</f>
        <v/>
      </c>
      <c r="Q1776">
        <f>Sheet9!A1014</f>
        <v>0</v>
      </c>
      <c r="R1776" t="str">
        <f t="shared" si="148"/>
        <v/>
      </c>
      <c r="S1776">
        <f>Sheet9!B1014</f>
        <v>0</v>
      </c>
      <c r="T1776" t="s">
        <v>183</v>
      </c>
      <c r="U1776" t="s">
        <v>184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Sheet9!D1015</f>
        <v>0</v>
      </c>
      <c r="O1777">
        <f>Sheet9!E1015</f>
        <v>0</v>
      </c>
      <c r="P1777" t="str">
        <f>IFERROR(VLOOKUP(O1777,Sheet6!A:B,2,0),"")</f>
        <v/>
      </c>
      <c r="Q1777">
        <f>Sheet9!A1015</f>
        <v>0</v>
      </c>
      <c r="R1777" t="str">
        <f t="shared" si="148"/>
        <v/>
      </c>
      <c r="S1777">
        <f>Sheet9!B1015</f>
        <v>0</v>
      </c>
      <c r="T1777" t="s">
        <v>183</v>
      </c>
      <c r="U1777" t="s">
        <v>184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Sheet9!D1016</f>
        <v>0</v>
      </c>
      <c r="O1778">
        <f>Sheet9!E1016</f>
        <v>0</v>
      </c>
      <c r="P1778" t="str">
        <f>IFERROR(VLOOKUP(O1778,Sheet6!A:B,2,0),"")</f>
        <v/>
      </c>
      <c r="Q1778">
        <f>Sheet9!A1016</f>
        <v>0</v>
      </c>
      <c r="R1778" t="str">
        <f t="shared" si="148"/>
        <v/>
      </c>
      <c r="S1778">
        <f>Sheet9!B1016</f>
        <v>0</v>
      </c>
      <c r="T1778" t="s">
        <v>183</v>
      </c>
      <c r="U1778" t="s">
        <v>184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Sheet9!D1017</f>
        <v>0</v>
      </c>
      <c r="O1779">
        <f>Sheet9!E1017</f>
        <v>0</v>
      </c>
      <c r="P1779" t="str">
        <f>IFERROR(VLOOKUP(O1779,Sheet6!A:B,2,0),"")</f>
        <v/>
      </c>
      <c r="Q1779">
        <f>Sheet9!A1017</f>
        <v>0</v>
      </c>
      <c r="R1779" t="str">
        <f t="shared" si="148"/>
        <v/>
      </c>
      <c r="S1779">
        <f>Sheet9!B1017</f>
        <v>0</v>
      </c>
      <c r="T1779" t="s">
        <v>183</v>
      </c>
      <c r="U1779" t="s">
        <v>184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Sheet9!D1018</f>
        <v>0</v>
      </c>
      <c r="O1780">
        <f>Sheet9!E1018</f>
        <v>0</v>
      </c>
      <c r="P1780" t="str">
        <f>IFERROR(VLOOKUP(O1780,Sheet6!A:B,2,0),"")</f>
        <v/>
      </c>
      <c r="Q1780">
        <f>Sheet9!A1018</f>
        <v>0</v>
      </c>
      <c r="R1780" t="str">
        <f t="shared" si="148"/>
        <v/>
      </c>
      <c r="S1780">
        <f>Sheet9!B1018</f>
        <v>0</v>
      </c>
      <c r="T1780" t="s">
        <v>183</v>
      </c>
      <c r="U1780" t="s">
        <v>184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Sheet9!D1019</f>
        <v>0</v>
      </c>
      <c r="O1781">
        <f>Sheet9!E1019</f>
        <v>0</v>
      </c>
      <c r="P1781" t="str">
        <f>IFERROR(VLOOKUP(O1781,Sheet6!A:B,2,0),"")</f>
        <v/>
      </c>
      <c r="Q1781">
        <f>Sheet9!A1019</f>
        <v>0</v>
      </c>
      <c r="R1781" t="str">
        <f t="shared" si="148"/>
        <v/>
      </c>
      <c r="S1781">
        <f>Sheet9!B1019</f>
        <v>0</v>
      </c>
      <c r="T1781" t="s">
        <v>183</v>
      </c>
      <c r="U1781" t="s">
        <v>184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Sheet9!D1020</f>
        <v>0</v>
      </c>
      <c r="O1782">
        <f>Sheet9!E1020</f>
        <v>0</v>
      </c>
      <c r="P1782" t="str">
        <f>IFERROR(VLOOKUP(O1782,Sheet6!A:B,2,0),"")</f>
        <v/>
      </c>
      <c r="Q1782">
        <f>Sheet9!A1020</f>
        <v>0</v>
      </c>
      <c r="R1782" t="str">
        <f t="shared" si="148"/>
        <v/>
      </c>
      <c r="S1782">
        <f>Sheet9!B1020</f>
        <v>0</v>
      </c>
      <c r="T1782" t="s">
        <v>183</v>
      </c>
      <c r="U1782" t="s">
        <v>184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Sheet9!D1021</f>
        <v>0</v>
      </c>
      <c r="O1783">
        <f>Sheet9!E1021</f>
        <v>0</v>
      </c>
      <c r="P1783" t="str">
        <f>IFERROR(VLOOKUP(O1783,Sheet6!A:B,2,0),"")</f>
        <v/>
      </c>
      <c r="Q1783">
        <f>Sheet9!A1021</f>
        <v>0</v>
      </c>
      <c r="R1783" t="str">
        <f t="shared" si="148"/>
        <v/>
      </c>
      <c r="S1783">
        <f>Sheet9!B1021</f>
        <v>0</v>
      </c>
      <c r="T1783" t="s">
        <v>183</v>
      </c>
      <c r="U1783" t="s">
        <v>184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Sheet9!D1022</f>
        <v>0</v>
      </c>
      <c r="O1784">
        <f>Sheet9!E1022</f>
        <v>0</v>
      </c>
      <c r="P1784" t="str">
        <f>IFERROR(VLOOKUP(O1784,Sheet6!A:B,2,0),"")</f>
        <v/>
      </c>
      <c r="Q1784">
        <f>Sheet9!A1022</f>
        <v>0</v>
      </c>
      <c r="R1784" t="str">
        <f t="shared" si="148"/>
        <v/>
      </c>
      <c r="S1784">
        <f>Sheet9!B1022</f>
        <v>0</v>
      </c>
      <c r="T1784" t="s">
        <v>183</v>
      </c>
      <c r="U1784" t="s">
        <v>184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Sheet9!D1023</f>
        <v>0</v>
      </c>
      <c r="O1785">
        <f>Sheet9!E1023</f>
        <v>0</v>
      </c>
      <c r="P1785" t="str">
        <f>IFERROR(VLOOKUP(O1785,Sheet6!A:B,2,0),"")</f>
        <v/>
      </c>
      <c r="Q1785">
        <f>Sheet9!A1023</f>
        <v>0</v>
      </c>
      <c r="R1785" t="str">
        <f t="shared" si="148"/>
        <v/>
      </c>
      <c r="S1785">
        <f>Sheet9!B1023</f>
        <v>0</v>
      </c>
      <c r="T1785" t="s">
        <v>183</v>
      </c>
      <c r="U1785" t="s">
        <v>184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Sheet9!D1024</f>
        <v>0</v>
      </c>
      <c r="O1786">
        <f>Sheet9!E1024</f>
        <v>0</v>
      </c>
      <c r="P1786" t="str">
        <f>IFERROR(VLOOKUP(O1786,Sheet6!A:B,2,0),"")</f>
        <v/>
      </c>
      <c r="Q1786">
        <f>Sheet9!A1024</f>
        <v>0</v>
      </c>
      <c r="R1786" t="str">
        <f t="shared" si="148"/>
        <v/>
      </c>
      <c r="S1786">
        <f>Sheet9!B1024</f>
        <v>0</v>
      </c>
      <c r="T1786" t="s">
        <v>183</v>
      </c>
      <c r="U1786" t="s">
        <v>184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Sheet9!D1025</f>
        <v>0</v>
      </c>
      <c r="O1787">
        <f>Sheet9!E1025</f>
        <v>0</v>
      </c>
      <c r="P1787" t="str">
        <f>IFERROR(VLOOKUP(O1787,Sheet6!A:B,2,0),"")</f>
        <v/>
      </c>
      <c r="Q1787">
        <f>Sheet9!A1025</f>
        <v>0</v>
      </c>
      <c r="R1787" t="str">
        <f t="shared" ref="R1787:R1841" si="153">IFERROR(VLOOKUP(Q1787,AG:AH,2,0),"")</f>
        <v/>
      </c>
      <c r="S1787">
        <f>Sheet9!B1025</f>
        <v>0</v>
      </c>
      <c r="T1787" t="s">
        <v>183</v>
      </c>
      <c r="U1787" t="s">
        <v>184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Sheet9!D1026</f>
        <v>0</v>
      </c>
      <c r="O1788">
        <f>Sheet9!E1026</f>
        <v>0</v>
      </c>
      <c r="P1788" t="str">
        <f>IFERROR(VLOOKUP(O1788,Sheet6!A:B,2,0),"")</f>
        <v/>
      </c>
      <c r="Q1788">
        <f>Sheet9!A1026</f>
        <v>0</v>
      </c>
      <c r="R1788" t="str">
        <f t="shared" si="153"/>
        <v/>
      </c>
      <c r="S1788">
        <f>Sheet9!B1026</f>
        <v>0</v>
      </c>
      <c r="T1788" t="s">
        <v>183</v>
      </c>
      <c r="U1788" t="s">
        <v>184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Sheet9!D1027</f>
        <v>0</v>
      </c>
      <c r="O1789">
        <f>Sheet9!E1027</f>
        <v>0</v>
      </c>
      <c r="P1789" t="str">
        <f>IFERROR(VLOOKUP(O1789,Sheet6!A:B,2,0),"")</f>
        <v/>
      </c>
      <c r="Q1789">
        <f>Sheet9!A1027</f>
        <v>0</v>
      </c>
      <c r="R1789" t="str">
        <f t="shared" si="153"/>
        <v/>
      </c>
      <c r="S1789">
        <f>Sheet9!B1027</f>
        <v>0</v>
      </c>
      <c r="T1789" t="s">
        <v>183</v>
      </c>
      <c r="U1789" t="s">
        <v>184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Sheet9!D1028</f>
        <v>0</v>
      </c>
      <c r="O1790">
        <f>Sheet9!E1028</f>
        <v>0</v>
      </c>
      <c r="P1790" t="str">
        <f>IFERROR(VLOOKUP(O1790,Sheet6!A:B,2,0),"")</f>
        <v/>
      </c>
      <c r="Q1790">
        <f>Sheet9!A1028</f>
        <v>0</v>
      </c>
      <c r="R1790" t="str">
        <f t="shared" si="153"/>
        <v/>
      </c>
      <c r="S1790">
        <f>Sheet9!B1028</f>
        <v>0</v>
      </c>
      <c r="T1790" t="s">
        <v>183</v>
      </c>
      <c r="U1790" t="s">
        <v>184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Sheet9!D1029</f>
        <v>0</v>
      </c>
      <c r="O1791">
        <f>Sheet9!E1029</f>
        <v>0</v>
      </c>
      <c r="P1791" t="str">
        <f>IFERROR(VLOOKUP(O1791,Sheet6!A:B,2,0),"")</f>
        <v/>
      </c>
      <c r="Q1791">
        <f>Sheet9!A1029</f>
        <v>0</v>
      </c>
      <c r="R1791" t="str">
        <f t="shared" si="153"/>
        <v/>
      </c>
      <c r="S1791">
        <f>Sheet9!B1029</f>
        <v>0</v>
      </c>
      <c r="T1791" t="s">
        <v>183</v>
      </c>
      <c r="U1791" t="s">
        <v>184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Sheet9!D1030</f>
        <v>0</v>
      </c>
      <c r="O1792">
        <f>Sheet9!E1030</f>
        <v>0</v>
      </c>
      <c r="P1792" t="str">
        <f>IFERROR(VLOOKUP(O1792,Sheet6!A:B,2,0),"")</f>
        <v/>
      </c>
      <c r="Q1792">
        <f>Sheet9!A1030</f>
        <v>0</v>
      </c>
      <c r="R1792" t="str">
        <f t="shared" si="153"/>
        <v/>
      </c>
      <c r="S1792">
        <f>Sheet9!B1030</f>
        <v>0</v>
      </c>
      <c r="T1792" t="s">
        <v>183</v>
      </c>
      <c r="U1792" t="s">
        <v>184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Sheet9!D1031</f>
        <v>0</v>
      </c>
      <c r="O1793">
        <f>Sheet9!E1031</f>
        <v>0</v>
      </c>
      <c r="P1793" t="str">
        <f>IFERROR(VLOOKUP(O1793,Sheet6!A:B,2,0),"")</f>
        <v/>
      </c>
      <c r="Q1793">
        <f>Sheet9!A1031</f>
        <v>0</v>
      </c>
      <c r="R1793" t="str">
        <f t="shared" si="153"/>
        <v/>
      </c>
      <c r="S1793">
        <f>Sheet9!B1031</f>
        <v>0</v>
      </c>
      <c r="T1793" t="s">
        <v>183</v>
      </c>
      <c r="U1793" t="s">
        <v>184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Sheet9!D1032</f>
        <v>0</v>
      </c>
      <c r="O1794">
        <f>Sheet9!E1032</f>
        <v>0</v>
      </c>
      <c r="P1794" t="str">
        <f>IFERROR(VLOOKUP(O1794,Sheet6!A:B,2,0),"")</f>
        <v/>
      </c>
      <c r="Q1794">
        <f>Sheet9!A1032</f>
        <v>0</v>
      </c>
      <c r="R1794" t="str">
        <f t="shared" si="153"/>
        <v/>
      </c>
      <c r="S1794">
        <f>Sheet9!B1032</f>
        <v>0</v>
      </c>
      <c r="T1794" t="s">
        <v>183</v>
      </c>
      <c r="U1794" t="s">
        <v>184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Sheet9!D1033</f>
        <v>0</v>
      </c>
      <c r="O1795">
        <f>Sheet9!E1033</f>
        <v>0</v>
      </c>
      <c r="P1795" t="str">
        <f>IFERROR(VLOOKUP(O1795,Sheet6!A:B,2,0),"")</f>
        <v/>
      </c>
      <c r="Q1795">
        <f>Sheet9!A1033</f>
        <v>0</v>
      </c>
      <c r="R1795" t="str">
        <f t="shared" si="153"/>
        <v/>
      </c>
      <c r="S1795">
        <f>Sheet9!B1033</f>
        <v>0</v>
      </c>
      <c r="T1795" t="s">
        <v>183</v>
      </c>
      <c r="U1795" t="s">
        <v>184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Sheet9!D1034</f>
        <v>0</v>
      </c>
      <c r="O1796">
        <f>Sheet9!E1034</f>
        <v>0</v>
      </c>
      <c r="P1796" t="str">
        <f>IFERROR(VLOOKUP(O1796,Sheet6!A:B,2,0),"")</f>
        <v/>
      </c>
      <c r="Q1796">
        <f>Sheet9!A1034</f>
        <v>0</v>
      </c>
      <c r="R1796" t="str">
        <f t="shared" si="153"/>
        <v/>
      </c>
      <c r="S1796">
        <f>Sheet9!B1034</f>
        <v>0</v>
      </c>
      <c r="T1796" t="s">
        <v>183</v>
      </c>
      <c r="U1796" t="s">
        <v>184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Sheet9!D1035</f>
        <v>0</v>
      </c>
      <c r="O1797">
        <f>Sheet9!E1035</f>
        <v>0</v>
      </c>
      <c r="P1797" t="str">
        <f>IFERROR(VLOOKUP(O1797,Sheet6!A:B,2,0),"")</f>
        <v/>
      </c>
      <c r="Q1797">
        <f>Sheet9!A1035</f>
        <v>0</v>
      </c>
      <c r="R1797" t="str">
        <f t="shared" si="153"/>
        <v/>
      </c>
      <c r="S1797">
        <f>Sheet9!B1035</f>
        <v>0</v>
      </c>
      <c r="T1797" t="s">
        <v>183</v>
      </c>
      <c r="U1797" t="s">
        <v>184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Sheet9!D1036</f>
        <v>0</v>
      </c>
      <c r="O1798">
        <f>Sheet9!E1036</f>
        <v>0</v>
      </c>
      <c r="P1798" t="str">
        <f>IFERROR(VLOOKUP(O1798,Sheet6!A:B,2,0),"")</f>
        <v/>
      </c>
      <c r="Q1798">
        <f>Sheet9!A1036</f>
        <v>0</v>
      </c>
      <c r="R1798" t="str">
        <f t="shared" si="153"/>
        <v/>
      </c>
      <c r="S1798">
        <f>Sheet9!B1036</f>
        <v>0</v>
      </c>
      <c r="T1798" t="s">
        <v>183</v>
      </c>
      <c r="U1798" t="s">
        <v>184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Sheet9!D1037</f>
        <v>0</v>
      </c>
      <c r="O1799">
        <f>Sheet9!E1037</f>
        <v>0</v>
      </c>
      <c r="P1799" t="str">
        <f>IFERROR(VLOOKUP(O1799,Sheet6!A:B,2,0),"")</f>
        <v/>
      </c>
      <c r="Q1799">
        <f>Sheet9!A1037</f>
        <v>0</v>
      </c>
      <c r="R1799" t="str">
        <f t="shared" si="153"/>
        <v/>
      </c>
      <c r="S1799">
        <f>Sheet9!B1037</f>
        <v>0</v>
      </c>
      <c r="T1799" t="s">
        <v>183</v>
      </c>
      <c r="U1799" t="s">
        <v>184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Sheet9!D1038</f>
        <v>0</v>
      </c>
      <c r="O1800">
        <f>Sheet9!E1038</f>
        <v>0</v>
      </c>
      <c r="P1800" t="str">
        <f>IFERROR(VLOOKUP(O1800,Sheet6!A:B,2,0),"")</f>
        <v/>
      </c>
      <c r="Q1800">
        <f>Sheet9!A1038</f>
        <v>0</v>
      </c>
      <c r="R1800" t="str">
        <f t="shared" si="153"/>
        <v/>
      </c>
      <c r="S1800">
        <f>Sheet9!B1038</f>
        <v>0</v>
      </c>
      <c r="T1800" t="s">
        <v>183</v>
      </c>
      <c r="U1800" t="s">
        <v>184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Sheet9!D1039</f>
        <v>0</v>
      </c>
      <c r="O1801">
        <f>Sheet9!E1039</f>
        <v>0</v>
      </c>
      <c r="P1801" t="str">
        <f>IFERROR(VLOOKUP(O1801,Sheet6!A:B,2,0),"")</f>
        <v/>
      </c>
      <c r="Q1801">
        <f>Sheet9!A1039</f>
        <v>0</v>
      </c>
      <c r="R1801" t="str">
        <f t="shared" si="153"/>
        <v/>
      </c>
      <c r="S1801">
        <f>Sheet9!B1039</f>
        <v>0</v>
      </c>
      <c r="T1801" t="s">
        <v>183</v>
      </c>
      <c r="U1801" t="s">
        <v>184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Sheet9!D1040</f>
        <v>0</v>
      </c>
      <c r="O1802">
        <f>Sheet9!E1040</f>
        <v>0</v>
      </c>
      <c r="P1802" t="str">
        <f>IFERROR(VLOOKUP(O1802,Sheet6!A:B,2,0),"")</f>
        <v/>
      </c>
      <c r="Q1802">
        <f>Sheet9!A1040</f>
        <v>0</v>
      </c>
      <c r="R1802" t="str">
        <f t="shared" si="153"/>
        <v/>
      </c>
      <c r="S1802">
        <f>Sheet9!B1040</f>
        <v>0</v>
      </c>
      <c r="T1802" t="s">
        <v>183</v>
      </c>
      <c r="U1802" t="s">
        <v>184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Sheet9!D1041</f>
        <v>0</v>
      </c>
      <c r="O1803">
        <f>Sheet9!E1041</f>
        <v>0</v>
      </c>
      <c r="P1803" t="str">
        <f>IFERROR(VLOOKUP(O1803,Sheet6!A:B,2,0),"")</f>
        <v/>
      </c>
      <c r="Q1803">
        <f>Sheet9!A1041</f>
        <v>0</v>
      </c>
      <c r="R1803" t="str">
        <f t="shared" si="153"/>
        <v/>
      </c>
      <c r="S1803">
        <f>Sheet9!B1041</f>
        <v>0</v>
      </c>
      <c r="T1803" t="s">
        <v>183</v>
      </c>
      <c r="U1803" t="s">
        <v>184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Sheet9!D1042</f>
        <v>0</v>
      </c>
      <c r="O1804">
        <f>Sheet9!E1042</f>
        <v>0</v>
      </c>
      <c r="P1804" t="str">
        <f>IFERROR(VLOOKUP(O1804,Sheet6!A:B,2,0),"")</f>
        <v/>
      </c>
      <c r="Q1804">
        <f>Sheet9!A1042</f>
        <v>0</v>
      </c>
      <c r="R1804" t="str">
        <f t="shared" si="153"/>
        <v/>
      </c>
      <c r="S1804">
        <f>Sheet9!B1042</f>
        <v>0</v>
      </c>
      <c r="T1804" t="s">
        <v>183</v>
      </c>
      <c r="U1804" t="s">
        <v>184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Sheet9!D1043</f>
        <v>0</v>
      </c>
      <c r="O1805">
        <f>Sheet9!E1043</f>
        <v>0</v>
      </c>
      <c r="P1805" t="str">
        <f>IFERROR(VLOOKUP(O1805,Sheet6!A:B,2,0),"")</f>
        <v/>
      </c>
      <c r="Q1805">
        <f>Sheet9!A1043</f>
        <v>0</v>
      </c>
      <c r="R1805" t="str">
        <f t="shared" si="153"/>
        <v/>
      </c>
      <c r="S1805">
        <f>Sheet9!B1043</f>
        <v>0</v>
      </c>
      <c r="T1805" t="s">
        <v>183</v>
      </c>
      <c r="U1805" t="s">
        <v>184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Sheet9!D1044</f>
        <v>0</v>
      </c>
      <c r="O1806">
        <f>Sheet9!E1044</f>
        <v>0</v>
      </c>
      <c r="P1806" t="str">
        <f>IFERROR(VLOOKUP(O1806,Sheet6!A:B,2,0),"")</f>
        <v/>
      </c>
      <c r="Q1806">
        <f>Sheet9!A1044</f>
        <v>0</v>
      </c>
      <c r="R1806" t="str">
        <f t="shared" si="153"/>
        <v/>
      </c>
      <c r="S1806">
        <f>Sheet9!B1044</f>
        <v>0</v>
      </c>
      <c r="T1806" t="s">
        <v>183</v>
      </c>
      <c r="U1806" t="s">
        <v>184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Sheet9!D1045</f>
        <v>0</v>
      </c>
      <c r="O1807">
        <f>Sheet9!E1045</f>
        <v>0</v>
      </c>
      <c r="P1807" t="str">
        <f>IFERROR(VLOOKUP(O1807,Sheet6!A:B,2,0),"")</f>
        <v/>
      </c>
      <c r="Q1807">
        <f>Sheet9!A1045</f>
        <v>0</v>
      </c>
      <c r="R1807" t="str">
        <f t="shared" si="153"/>
        <v/>
      </c>
      <c r="S1807">
        <f>Sheet9!B1045</f>
        <v>0</v>
      </c>
      <c r="T1807" t="s">
        <v>183</v>
      </c>
      <c r="U1807" t="s">
        <v>184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Sheet9!D1046</f>
        <v>0</v>
      </c>
      <c r="O1808">
        <f>Sheet9!E1046</f>
        <v>0</v>
      </c>
      <c r="P1808" t="str">
        <f>IFERROR(VLOOKUP(O1808,Sheet6!A:B,2,0),"")</f>
        <v/>
      </c>
      <c r="Q1808">
        <f>Sheet9!A1046</f>
        <v>0</v>
      </c>
      <c r="R1808" t="str">
        <f t="shared" si="153"/>
        <v/>
      </c>
      <c r="S1808">
        <f>Sheet9!B1046</f>
        <v>0</v>
      </c>
      <c r="T1808" t="s">
        <v>183</v>
      </c>
      <c r="U1808" t="s">
        <v>184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Sheet9!D1047</f>
        <v>0</v>
      </c>
      <c r="O1809">
        <f>Sheet9!E1047</f>
        <v>0</v>
      </c>
      <c r="P1809" t="str">
        <f>IFERROR(VLOOKUP(O1809,Sheet6!A:B,2,0),"")</f>
        <v/>
      </c>
      <c r="Q1809">
        <f>Sheet9!A1047</f>
        <v>0</v>
      </c>
      <c r="R1809" t="str">
        <f t="shared" si="153"/>
        <v/>
      </c>
      <c r="S1809">
        <f>Sheet9!B1047</f>
        <v>0</v>
      </c>
      <c r="T1809" t="s">
        <v>183</v>
      </c>
      <c r="U1809" t="s">
        <v>184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Sheet9!D1048</f>
        <v>0</v>
      </c>
      <c r="O1810">
        <f>Sheet9!E1048</f>
        <v>0</v>
      </c>
      <c r="P1810" t="str">
        <f>IFERROR(VLOOKUP(O1810,Sheet6!A:B,2,0),"")</f>
        <v/>
      </c>
      <c r="Q1810">
        <f>Sheet9!A1048</f>
        <v>0</v>
      </c>
      <c r="R1810" t="str">
        <f t="shared" si="153"/>
        <v/>
      </c>
      <c r="S1810">
        <f>Sheet9!B1048</f>
        <v>0</v>
      </c>
      <c r="T1810" t="s">
        <v>183</v>
      </c>
      <c r="U1810" t="s">
        <v>184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Sheet9!D1049</f>
        <v>0</v>
      </c>
      <c r="O1811">
        <f>Sheet9!E1049</f>
        <v>0</v>
      </c>
      <c r="P1811" t="str">
        <f>IFERROR(VLOOKUP(O1811,Sheet6!A:B,2,0),"")</f>
        <v/>
      </c>
      <c r="Q1811">
        <f>Sheet9!A1049</f>
        <v>0</v>
      </c>
      <c r="R1811" t="str">
        <f t="shared" si="153"/>
        <v/>
      </c>
      <c r="S1811">
        <f>Sheet9!B1049</f>
        <v>0</v>
      </c>
      <c r="T1811" t="s">
        <v>183</v>
      </c>
      <c r="U1811" t="s">
        <v>184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Sheet9!D1050</f>
        <v>0</v>
      </c>
      <c r="O1812">
        <f>Sheet9!E1050</f>
        <v>0</v>
      </c>
      <c r="P1812" t="str">
        <f>IFERROR(VLOOKUP(O1812,Sheet6!A:B,2,0),"")</f>
        <v/>
      </c>
      <c r="Q1812">
        <f>Sheet9!A1050</f>
        <v>0</v>
      </c>
      <c r="R1812" t="str">
        <f t="shared" si="153"/>
        <v/>
      </c>
      <c r="S1812">
        <f>Sheet9!B1050</f>
        <v>0</v>
      </c>
      <c r="T1812" t="s">
        <v>183</v>
      </c>
      <c r="U1812" t="s">
        <v>184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Sheet9!D1051</f>
        <v>0</v>
      </c>
      <c r="O1813">
        <f>Sheet9!E1051</f>
        <v>0</v>
      </c>
      <c r="P1813" t="str">
        <f>IFERROR(VLOOKUP(O1813,Sheet6!A:B,2,0),"")</f>
        <v/>
      </c>
      <c r="Q1813">
        <f>Sheet9!A1051</f>
        <v>0</v>
      </c>
      <c r="R1813" t="str">
        <f t="shared" si="153"/>
        <v/>
      </c>
      <c r="S1813">
        <f>Sheet9!B1051</f>
        <v>0</v>
      </c>
      <c r="T1813" t="s">
        <v>183</v>
      </c>
      <c r="U1813" t="s">
        <v>184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Sheet9!D1052</f>
        <v>0</v>
      </c>
      <c r="O1814">
        <f>Sheet9!E1052</f>
        <v>0</v>
      </c>
      <c r="P1814" t="str">
        <f>IFERROR(VLOOKUP(O1814,Sheet6!A:B,2,0),"")</f>
        <v/>
      </c>
      <c r="Q1814">
        <f>Sheet9!A1052</f>
        <v>0</v>
      </c>
      <c r="R1814" t="str">
        <f t="shared" si="153"/>
        <v/>
      </c>
      <c r="S1814">
        <f>Sheet9!B1052</f>
        <v>0</v>
      </c>
      <c r="T1814" t="s">
        <v>183</v>
      </c>
      <c r="U1814" t="s">
        <v>184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Sheet9!D1053</f>
        <v>0</v>
      </c>
      <c r="O1815">
        <f>Sheet9!E1053</f>
        <v>0</v>
      </c>
      <c r="P1815" t="str">
        <f>IFERROR(VLOOKUP(O1815,Sheet6!A:B,2,0),"")</f>
        <v/>
      </c>
      <c r="Q1815">
        <f>Sheet9!A1053</f>
        <v>0</v>
      </c>
      <c r="R1815" t="str">
        <f t="shared" si="153"/>
        <v/>
      </c>
      <c r="S1815">
        <f>Sheet9!B1053</f>
        <v>0</v>
      </c>
      <c r="T1815" t="s">
        <v>183</v>
      </c>
      <c r="U1815" t="s">
        <v>184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Sheet9!D1054</f>
        <v>0</v>
      </c>
      <c r="O1816">
        <f>Sheet9!E1054</f>
        <v>0</v>
      </c>
      <c r="P1816" t="str">
        <f>IFERROR(VLOOKUP(O1816,Sheet6!A:B,2,0),"")</f>
        <v/>
      </c>
      <c r="Q1816">
        <f>Sheet9!A1054</f>
        <v>0</v>
      </c>
      <c r="R1816" t="str">
        <f t="shared" si="153"/>
        <v/>
      </c>
      <c r="S1816">
        <f>Sheet9!B1054</f>
        <v>0</v>
      </c>
      <c r="T1816" t="s">
        <v>183</v>
      </c>
      <c r="U1816" t="s">
        <v>184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Sheet9!D1055</f>
        <v>0</v>
      </c>
      <c r="O1817">
        <f>Sheet9!E1055</f>
        <v>0</v>
      </c>
      <c r="P1817" t="str">
        <f>IFERROR(VLOOKUP(O1817,Sheet6!A:B,2,0),"")</f>
        <v/>
      </c>
      <c r="Q1817">
        <f>Sheet9!A1055</f>
        <v>0</v>
      </c>
      <c r="R1817" t="str">
        <f t="shared" si="153"/>
        <v/>
      </c>
      <c r="S1817">
        <f>Sheet9!B1055</f>
        <v>0</v>
      </c>
      <c r="T1817" t="s">
        <v>183</v>
      </c>
      <c r="U1817" t="s">
        <v>184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Sheet9!D1056</f>
        <v>0</v>
      </c>
      <c r="O1818">
        <f>Sheet9!E1056</f>
        <v>0</v>
      </c>
      <c r="P1818" t="str">
        <f>IFERROR(VLOOKUP(O1818,Sheet6!A:B,2,0),"")</f>
        <v/>
      </c>
      <c r="Q1818">
        <f>Sheet9!A1056</f>
        <v>0</v>
      </c>
      <c r="R1818" t="str">
        <f t="shared" si="153"/>
        <v/>
      </c>
      <c r="S1818">
        <f>Sheet9!B1056</f>
        <v>0</v>
      </c>
      <c r="T1818" t="s">
        <v>183</v>
      </c>
      <c r="U1818" t="s">
        <v>184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Sheet9!D1057</f>
        <v>0</v>
      </c>
      <c r="O1819">
        <f>Sheet9!E1057</f>
        <v>0</v>
      </c>
      <c r="P1819" t="str">
        <f>IFERROR(VLOOKUP(O1819,Sheet6!A:B,2,0),"")</f>
        <v/>
      </c>
      <c r="Q1819">
        <f>Sheet9!A1057</f>
        <v>0</v>
      </c>
      <c r="R1819" t="str">
        <f t="shared" si="153"/>
        <v/>
      </c>
      <c r="S1819">
        <f>Sheet9!B1057</f>
        <v>0</v>
      </c>
      <c r="T1819" t="s">
        <v>183</v>
      </c>
      <c r="U1819" t="s">
        <v>184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Sheet9!D1058</f>
        <v>0</v>
      </c>
      <c r="O1820">
        <f>Sheet9!E1058</f>
        <v>0</v>
      </c>
      <c r="P1820" t="str">
        <f>IFERROR(VLOOKUP(O1820,Sheet6!A:B,2,0),"")</f>
        <v/>
      </c>
      <c r="Q1820">
        <f>Sheet9!A1058</f>
        <v>0</v>
      </c>
      <c r="R1820" t="str">
        <f t="shared" si="153"/>
        <v/>
      </c>
      <c r="S1820">
        <f>Sheet9!B1058</f>
        <v>0</v>
      </c>
      <c r="T1820" t="s">
        <v>183</v>
      </c>
      <c r="U1820" t="s">
        <v>184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Sheet9!D1059</f>
        <v>0</v>
      </c>
      <c r="O1821">
        <f>Sheet9!E1059</f>
        <v>0</v>
      </c>
      <c r="P1821" t="str">
        <f>IFERROR(VLOOKUP(O1821,Sheet6!A:B,2,0),"")</f>
        <v/>
      </c>
      <c r="Q1821">
        <f>Sheet9!A1059</f>
        <v>0</v>
      </c>
      <c r="R1821" t="str">
        <f t="shared" si="153"/>
        <v/>
      </c>
      <c r="S1821">
        <f>Sheet9!B1059</f>
        <v>0</v>
      </c>
      <c r="T1821" t="s">
        <v>183</v>
      </c>
      <c r="U1821" t="s">
        <v>184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Sheet9!D1060</f>
        <v>0</v>
      </c>
      <c r="O1822">
        <f>Sheet9!E1060</f>
        <v>0</v>
      </c>
      <c r="P1822" t="str">
        <f>IFERROR(VLOOKUP(O1822,Sheet6!A:B,2,0),"")</f>
        <v/>
      </c>
      <c r="Q1822">
        <f>Sheet9!A1060</f>
        <v>0</v>
      </c>
      <c r="R1822" t="str">
        <f t="shared" si="153"/>
        <v/>
      </c>
      <c r="S1822">
        <f>Sheet9!B1060</f>
        <v>0</v>
      </c>
      <c r="T1822" t="s">
        <v>183</v>
      </c>
      <c r="U1822" t="s">
        <v>184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Sheet9!D1061</f>
        <v>0</v>
      </c>
      <c r="O1823">
        <f>Sheet9!E1061</f>
        <v>0</v>
      </c>
      <c r="P1823" t="str">
        <f>IFERROR(VLOOKUP(O1823,Sheet6!A:B,2,0),"")</f>
        <v/>
      </c>
      <c r="Q1823">
        <f>Sheet9!A1061</f>
        <v>0</v>
      </c>
      <c r="R1823" t="str">
        <f t="shared" si="153"/>
        <v/>
      </c>
      <c r="S1823">
        <f>Sheet9!B1061</f>
        <v>0</v>
      </c>
      <c r="T1823" t="s">
        <v>183</v>
      </c>
      <c r="U1823" t="s">
        <v>184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Sheet9!D1062</f>
        <v>0</v>
      </c>
      <c r="O1824">
        <f>Sheet9!E1062</f>
        <v>0</v>
      </c>
      <c r="P1824" t="str">
        <f>IFERROR(VLOOKUP(O1824,Sheet6!A:B,2,0),"")</f>
        <v/>
      </c>
      <c r="Q1824">
        <f>Sheet9!A1062</f>
        <v>0</v>
      </c>
      <c r="R1824" t="str">
        <f t="shared" si="153"/>
        <v/>
      </c>
      <c r="S1824">
        <f>Sheet9!B1062</f>
        <v>0</v>
      </c>
      <c r="T1824" t="s">
        <v>183</v>
      </c>
      <c r="U1824" t="s">
        <v>184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Sheet9!D1063</f>
        <v>0</v>
      </c>
      <c r="O1825">
        <f>Sheet9!E1063</f>
        <v>0</v>
      </c>
      <c r="P1825" t="str">
        <f>IFERROR(VLOOKUP(O1825,Sheet6!A:B,2,0),"")</f>
        <v/>
      </c>
      <c r="Q1825">
        <f>Sheet9!A1063</f>
        <v>0</v>
      </c>
      <c r="R1825" t="str">
        <f t="shared" si="153"/>
        <v/>
      </c>
      <c r="S1825">
        <f>Sheet9!B1063</f>
        <v>0</v>
      </c>
      <c r="T1825" t="s">
        <v>183</v>
      </c>
      <c r="U1825" t="s">
        <v>184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Sheet9!D1064</f>
        <v>0</v>
      </c>
      <c r="O1826">
        <f>Sheet9!E1064</f>
        <v>0</v>
      </c>
      <c r="P1826" t="str">
        <f>IFERROR(VLOOKUP(O1826,Sheet6!A:B,2,0),"")</f>
        <v/>
      </c>
      <c r="Q1826">
        <f>Sheet9!A1064</f>
        <v>0</v>
      </c>
      <c r="R1826" t="str">
        <f t="shared" si="153"/>
        <v/>
      </c>
      <c r="S1826">
        <f>Sheet9!B1064</f>
        <v>0</v>
      </c>
      <c r="T1826" t="s">
        <v>183</v>
      </c>
      <c r="U1826" t="s">
        <v>184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Sheet9!D1065</f>
        <v>0</v>
      </c>
      <c r="O1827">
        <f>Sheet9!E1065</f>
        <v>0</v>
      </c>
      <c r="P1827" t="str">
        <f>IFERROR(VLOOKUP(O1827,Sheet6!A:B,2,0),"")</f>
        <v/>
      </c>
      <c r="Q1827">
        <f>Sheet9!A1065</f>
        <v>0</v>
      </c>
      <c r="R1827" t="str">
        <f t="shared" si="153"/>
        <v/>
      </c>
      <c r="S1827">
        <f>Sheet9!B1065</f>
        <v>0</v>
      </c>
      <c r="T1827" t="s">
        <v>183</v>
      </c>
      <c r="U1827" t="s">
        <v>184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Sheet9!D1066</f>
        <v>0</v>
      </c>
      <c r="O1828">
        <f>Sheet9!E1066</f>
        <v>0</v>
      </c>
      <c r="P1828" t="str">
        <f>IFERROR(VLOOKUP(O1828,Sheet6!A:B,2,0),"")</f>
        <v/>
      </c>
      <c r="Q1828">
        <f>Sheet9!A1066</f>
        <v>0</v>
      </c>
      <c r="R1828" t="str">
        <f t="shared" si="153"/>
        <v/>
      </c>
      <c r="S1828">
        <f>Sheet9!B1066</f>
        <v>0</v>
      </c>
      <c r="T1828" t="s">
        <v>183</v>
      </c>
      <c r="U1828" t="s">
        <v>184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Sheet9!D1067</f>
        <v>0</v>
      </c>
      <c r="O1829">
        <f>Sheet9!E1067</f>
        <v>0</v>
      </c>
      <c r="P1829" t="str">
        <f>IFERROR(VLOOKUP(O1829,Sheet6!A:B,2,0),"")</f>
        <v/>
      </c>
      <c r="Q1829">
        <f>Sheet9!A1067</f>
        <v>0</v>
      </c>
      <c r="R1829" t="str">
        <f t="shared" si="153"/>
        <v/>
      </c>
      <c r="S1829">
        <f>Sheet9!B1067</f>
        <v>0</v>
      </c>
      <c r="T1829" t="s">
        <v>183</v>
      </c>
      <c r="U1829" t="s">
        <v>184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Sheet9!D1068</f>
        <v>0</v>
      </c>
      <c r="O1830">
        <f>Sheet9!E1068</f>
        <v>0</v>
      </c>
      <c r="P1830" t="str">
        <f>IFERROR(VLOOKUP(O1830,Sheet6!A:B,2,0),"")</f>
        <v/>
      </c>
      <c r="Q1830">
        <f>Sheet9!A1068</f>
        <v>0</v>
      </c>
      <c r="R1830" t="str">
        <f t="shared" si="153"/>
        <v/>
      </c>
      <c r="S1830">
        <f>Sheet9!B1068</f>
        <v>0</v>
      </c>
      <c r="T1830" t="s">
        <v>183</v>
      </c>
      <c r="U1830" t="s">
        <v>184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Sheet9!D1069</f>
        <v>0</v>
      </c>
      <c r="O1831">
        <f>Sheet9!E1069</f>
        <v>0</v>
      </c>
      <c r="P1831" t="str">
        <f>IFERROR(VLOOKUP(O1831,Sheet6!A:B,2,0),"")</f>
        <v/>
      </c>
      <c r="Q1831">
        <f>Sheet9!A1069</f>
        <v>0</v>
      </c>
      <c r="R1831" t="str">
        <f t="shared" si="153"/>
        <v/>
      </c>
      <c r="S1831">
        <f>Sheet9!B1069</f>
        <v>0</v>
      </c>
      <c r="T1831" t="s">
        <v>183</v>
      </c>
      <c r="U1831" t="s">
        <v>184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Sheet9!D1070</f>
        <v>0</v>
      </c>
      <c r="O1832">
        <f>Sheet9!E1070</f>
        <v>0</v>
      </c>
      <c r="P1832" t="str">
        <f>IFERROR(VLOOKUP(O1832,Sheet6!A:B,2,0),"")</f>
        <v/>
      </c>
      <c r="Q1832">
        <f>Sheet9!A1070</f>
        <v>0</v>
      </c>
      <c r="R1832" t="str">
        <f t="shared" si="153"/>
        <v/>
      </c>
      <c r="S1832">
        <f>Sheet9!B1070</f>
        <v>0</v>
      </c>
      <c r="T1832" t="s">
        <v>183</v>
      </c>
      <c r="U1832" t="s">
        <v>184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Sheet9!D1071</f>
        <v>0</v>
      </c>
      <c r="O1833">
        <f>Sheet9!E1071</f>
        <v>0</v>
      </c>
      <c r="P1833" t="str">
        <f>IFERROR(VLOOKUP(O1833,Sheet6!A:B,2,0),"")</f>
        <v/>
      </c>
      <c r="Q1833">
        <f>Sheet9!A1071</f>
        <v>0</v>
      </c>
      <c r="R1833" t="str">
        <f t="shared" si="153"/>
        <v/>
      </c>
      <c r="S1833">
        <f>Sheet9!B1071</f>
        <v>0</v>
      </c>
      <c r="T1833" t="s">
        <v>183</v>
      </c>
      <c r="U1833" t="s">
        <v>184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Sheet9!D1072</f>
        <v>0</v>
      </c>
      <c r="O1834">
        <f>Sheet9!E1072</f>
        <v>0</v>
      </c>
      <c r="P1834" t="str">
        <f>IFERROR(VLOOKUP(O1834,Sheet6!A:B,2,0),"")</f>
        <v/>
      </c>
      <c r="Q1834">
        <f>Sheet9!A1072</f>
        <v>0</v>
      </c>
      <c r="R1834" t="str">
        <f t="shared" si="153"/>
        <v/>
      </c>
      <c r="S1834">
        <f>Sheet9!B1072</f>
        <v>0</v>
      </c>
      <c r="T1834" t="s">
        <v>183</v>
      </c>
      <c r="U1834" t="s">
        <v>184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Sheet9!D1073</f>
        <v>0</v>
      </c>
      <c r="O1835">
        <f>Sheet9!E1073</f>
        <v>0</v>
      </c>
      <c r="P1835" t="str">
        <f>IFERROR(VLOOKUP(O1835,Sheet6!A:B,2,0),"")</f>
        <v/>
      </c>
      <c r="Q1835">
        <f>Sheet9!A1073</f>
        <v>0</v>
      </c>
      <c r="R1835" t="str">
        <f t="shared" si="153"/>
        <v/>
      </c>
      <c r="S1835">
        <f>Sheet9!B1073</f>
        <v>0</v>
      </c>
      <c r="T1835" t="s">
        <v>183</v>
      </c>
      <c r="U1835" t="s">
        <v>184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Sheet9!D1074</f>
        <v>0</v>
      </c>
      <c r="O1836">
        <f>Sheet9!E1074</f>
        <v>0</v>
      </c>
      <c r="P1836" t="str">
        <f>IFERROR(VLOOKUP(O1836,Sheet6!A:B,2,0),"")</f>
        <v/>
      </c>
      <c r="Q1836">
        <f>Sheet9!A1074</f>
        <v>0</v>
      </c>
      <c r="R1836" t="str">
        <f t="shared" si="153"/>
        <v/>
      </c>
      <c r="S1836">
        <f>Sheet9!B1074</f>
        <v>0</v>
      </c>
      <c r="T1836" t="s">
        <v>183</v>
      </c>
      <c r="U1836" t="s">
        <v>184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Sheet9!D1075</f>
        <v>0</v>
      </c>
      <c r="O1837">
        <f>Sheet9!E1075</f>
        <v>0</v>
      </c>
      <c r="P1837" t="str">
        <f>IFERROR(VLOOKUP(O1837,Sheet6!A:B,2,0),"")</f>
        <v/>
      </c>
      <c r="Q1837">
        <f>Sheet9!A1075</f>
        <v>0</v>
      </c>
      <c r="R1837" t="str">
        <f t="shared" si="153"/>
        <v/>
      </c>
      <c r="S1837">
        <f>Sheet9!B1075</f>
        <v>0</v>
      </c>
      <c r="T1837" t="s">
        <v>183</v>
      </c>
      <c r="U1837" t="s">
        <v>184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Sheet9!D1076</f>
        <v>0</v>
      </c>
      <c r="O1838">
        <f>Sheet9!E1076</f>
        <v>0</v>
      </c>
      <c r="P1838" t="str">
        <f>IFERROR(VLOOKUP(O1838,Sheet6!A:B,2,0),"")</f>
        <v/>
      </c>
      <c r="Q1838">
        <f>Sheet9!A1076</f>
        <v>0</v>
      </c>
      <c r="R1838" t="str">
        <f t="shared" si="153"/>
        <v/>
      </c>
      <c r="S1838">
        <f>Sheet9!B1076</f>
        <v>0</v>
      </c>
      <c r="T1838" t="s">
        <v>183</v>
      </c>
      <c r="U1838" t="s">
        <v>184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Sheet9!D1077</f>
        <v>0</v>
      </c>
      <c r="O1839">
        <f>Sheet9!E1077</f>
        <v>0</v>
      </c>
      <c r="P1839" t="str">
        <f>IFERROR(VLOOKUP(O1839,Sheet6!A:B,2,0),"")</f>
        <v/>
      </c>
      <c r="Q1839">
        <f>Sheet9!A1077</f>
        <v>0</v>
      </c>
      <c r="R1839" t="str">
        <f t="shared" si="153"/>
        <v/>
      </c>
      <c r="S1839">
        <f>Sheet9!B1077</f>
        <v>0</v>
      </c>
      <c r="T1839" t="s">
        <v>183</v>
      </c>
      <c r="U1839" t="s">
        <v>184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Sheet9!D1078</f>
        <v>0</v>
      </c>
      <c r="O1840">
        <f>Sheet9!E1078</f>
        <v>0</v>
      </c>
      <c r="P1840" t="str">
        <f>IFERROR(VLOOKUP(O1840,Sheet6!A:B,2,0),"")</f>
        <v/>
      </c>
      <c r="Q1840">
        <f>Sheet9!A1078</f>
        <v>0</v>
      </c>
      <c r="R1840" t="str">
        <f t="shared" si="153"/>
        <v/>
      </c>
      <c r="S1840">
        <f>Sheet9!B1078</f>
        <v>0</v>
      </c>
      <c r="T1840" t="s">
        <v>183</v>
      </c>
      <c r="U1840" t="s">
        <v>184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Sheet9!D1079</f>
        <v>0</v>
      </c>
      <c r="O1841">
        <f>Sheet9!E1079</f>
        <v>0</v>
      </c>
      <c r="P1841" t="str">
        <f>IFERROR(VLOOKUP(O1841,Sheet6!A:B,2,0),"")</f>
        <v/>
      </c>
      <c r="Q1841">
        <f>Sheet9!A1079</f>
        <v>0</v>
      </c>
      <c r="R1841" t="str">
        <f t="shared" si="153"/>
        <v/>
      </c>
      <c r="S1841">
        <f>Sheet9!B1079</f>
        <v>0</v>
      </c>
      <c r="T1841" t="s">
        <v>183</v>
      </c>
      <c r="U1841" t="s">
        <v>184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男子個人メドレー 400mタイム決勝無差別</v>
      </c>
      <c r="E1" t="str">
        <f>IFERROR(VLOOKUP(F1,Sheet10!I:M,5,0),"")</f>
        <v/>
      </c>
      <c r="F1" t="str">
        <f>CONCATENATE(R1,O1,P1,S1,M1)</f>
        <v>0タイム決勝</v>
      </c>
      <c r="J1">
        <f>Sheet2!A2</f>
        <v>0</v>
      </c>
      <c r="K1">
        <f>Sheet2!B2</f>
        <v>0</v>
      </c>
      <c r="L1">
        <f>Sheet2!J2</f>
        <v>0</v>
      </c>
      <c r="M1" t="str">
        <f>IFERROR(VLOOKUP(L1,Sheet5!A:B,2,0),"")</f>
        <v/>
      </c>
      <c r="N1">
        <f>Sheet2!L2</f>
        <v>0</v>
      </c>
      <c r="O1" t="str">
        <f>IFERROR(VLOOKUP(N1,Sheet10!AG:AH,2,0),"")</f>
        <v/>
      </c>
      <c r="P1">
        <f>Sheet2!M2</f>
        <v>0</v>
      </c>
      <c r="Q1">
        <f>Sheet2!N2</f>
        <v>0</v>
      </c>
      <c r="R1" t="str">
        <f>IFERROR(VLOOKUP(Q1,Sheet6!A:B,2,0),"")</f>
        <v/>
      </c>
      <c r="S1" t="s">
        <v>185</v>
      </c>
    </row>
    <row r="2" spans="1:19" x14ac:dyDescent="0.15">
      <c r="A2" s="22" t="str">
        <f>Sheet10!I2</f>
        <v>女子自由形  50mタイム決勝無差別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185</v>
      </c>
    </row>
    <row r="3" spans="1:19" x14ac:dyDescent="0.15">
      <c r="A3" s="22" t="str">
        <f>Sheet10!I3</f>
        <v>男子自由形  50mタイム決勝無差別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185</v>
      </c>
    </row>
    <row r="4" spans="1:19" x14ac:dyDescent="0.15">
      <c r="A4" s="22" t="str">
        <f>Sheet10!I4</f>
        <v>女子自由形 200mタイム決勝無差別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185</v>
      </c>
    </row>
    <row r="5" spans="1:19" x14ac:dyDescent="0.15">
      <c r="A5" s="22" t="str">
        <f>Sheet10!I5</f>
        <v>男子自由形 200mタイム決勝無差別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185</v>
      </c>
    </row>
    <row r="6" spans="1:19" x14ac:dyDescent="0.15">
      <c r="A6" s="22" t="str">
        <f>Sheet10!I6</f>
        <v>女子背泳ぎ  50mタイム決勝無差別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185</v>
      </c>
    </row>
    <row r="7" spans="1:19" x14ac:dyDescent="0.15">
      <c r="A7" s="22" t="str">
        <f>Sheet10!I7</f>
        <v>男子背泳ぎ  50mタイム決勝無差別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185</v>
      </c>
    </row>
    <row r="8" spans="1:19" x14ac:dyDescent="0.15">
      <c r="A8" s="22" t="str">
        <f>Sheet10!I8</f>
        <v>女子背泳ぎ 200mタイム決勝無差別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185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185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185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185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185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185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185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185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185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185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185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185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185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185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185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185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185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185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185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185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185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185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185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185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185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185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185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185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185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185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185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185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185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185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185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185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185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185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185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185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185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185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185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185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185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185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185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185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185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185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185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185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185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185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185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185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185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185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185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185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185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185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185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185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185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185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185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185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185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185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185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185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185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185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185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185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185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185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185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185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185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185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185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185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185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185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185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185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185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185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185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185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185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185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185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185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185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185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185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185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185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185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185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185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Sheet2!A3</f>
        <v>0</v>
      </c>
      <c r="K112">
        <f>Sheet2!B3</f>
        <v>0</v>
      </c>
      <c r="L112">
        <f>Sheet2!J3</f>
        <v>0</v>
      </c>
      <c r="M112" t="str">
        <f>IFERROR(VLOOKUP(L112,Sheet5!A:B,2,0),"")</f>
        <v/>
      </c>
      <c r="N112">
        <f>Sheet2!L3</f>
        <v>0</v>
      </c>
      <c r="O112" t="str">
        <f>IFERROR(VLOOKUP(N112,Sheet10!AG:AH,2,0),"")</f>
        <v/>
      </c>
      <c r="P112">
        <f>Sheet2!M3</f>
        <v>0</v>
      </c>
      <c r="Q112">
        <f>Sheet2!N3</f>
        <v>0</v>
      </c>
      <c r="R112" t="str">
        <f>IFERROR(VLOOKUP(Q112,Sheet6!A:B,2,0),"")</f>
        <v/>
      </c>
      <c r="S112" t="s">
        <v>185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</f>
        <v>0</v>
      </c>
      <c r="K113">
        <f>Sheet2!B4</f>
        <v>0</v>
      </c>
      <c r="L113">
        <f>Sheet2!J4</f>
        <v>0</v>
      </c>
      <c r="M113" t="str">
        <f>IFERROR(VLOOKUP(L113,Sheet5!A:B,2,0),"")</f>
        <v/>
      </c>
      <c r="N113">
        <f>Sheet2!L4</f>
        <v>0</v>
      </c>
      <c r="O113" t="str">
        <f>IFERROR(VLOOKUP(N113,Sheet10!AG:AH,2,0),"")</f>
        <v/>
      </c>
      <c r="P113">
        <f>Sheet2!M4</f>
        <v>0</v>
      </c>
      <c r="Q113">
        <f>Sheet2!N4</f>
        <v>0</v>
      </c>
      <c r="R113" t="str">
        <f>IFERROR(VLOOKUP(Q113,Sheet6!A:B,2,0),"")</f>
        <v/>
      </c>
      <c r="S113" t="s">
        <v>185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Sheet2!A5</f>
        <v>0</v>
      </c>
      <c r="K114">
        <f>Sheet2!B5</f>
        <v>0</v>
      </c>
      <c r="L114">
        <f>Sheet2!J5</f>
        <v>0</v>
      </c>
      <c r="M114" t="str">
        <f>IFERROR(VLOOKUP(L114,Sheet5!A:B,2,0),"")</f>
        <v/>
      </c>
      <c r="N114">
        <f>Sheet2!L5</f>
        <v>0</v>
      </c>
      <c r="O114" t="str">
        <f>IFERROR(VLOOKUP(N114,Sheet10!AG:AH,2,0),"")</f>
        <v/>
      </c>
      <c r="P114">
        <f>Sheet2!M5</f>
        <v>0</v>
      </c>
      <c r="Q114">
        <f>Sheet2!N5</f>
        <v>0</v>
      </c>
      <c r="R114" t="str">
        <f>IFERROR(VLOOKUP(Q114,Sheet6!A:B,2,0),"")</f>
        <v/>
      </c>
      <c r="S114" t="s">
        <v>185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Sheet2!A6</f>
        <v>0</v>
      </c>
      <c r="K115">
        <f>Sheet2!B6</f>
        <v>0</v>
      </c>
      <c r="L115">
        <f>Sheet2!J6</f>
        <v>0</v>
      </c>
      <c r="M115" t="str">
        <f>IFERROR(VLOOKUP(L115,Sheet5!A:B,2,0),"")</f>
        <v/>
      </c>
      <c r="N115">
        <f>Sheet2!L6</f>
        <v>0</v>
      </c>
      <c r="O115" t="str">
        <f>IFERROR(VLOOKUP(N115,Sheet10!AG:AH,2,0),"")</f>
        <v/>
      </c>
      <c r="P115">
        <f>Sheet2!M6</f>
        <v>0</v>
      </c>
      <c r="Q115">
        <f>Sheet2!N6</f>
        <v>0</v>
      </c>
      <c r="R115" t="str">
        <f>IFERROR(VLOOKUP(Q115,Sheet6!A:B,2,0),"")</f>
        <v/>
      </c>
      <c r="S115" t="s">
        <v>185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Sheet2!A7</f>
        <v>0</v>
      </c>
      <c r="K116">
        <f>Sheet2!B7</f>
        <v>0</v>
      </c>
      <c r="L116">
        <f>Sheet2!J7</f>
        <v>0</v>
      </c>
      <c r="M116" t="str">
        <f>IFERROR(VLOOKUP(L116,Sheet5!A:B,2,0),"")</f>
        <v/>
      </c>
      <c r="N116">
        <f>Sheet2!L7</f>
        <v>0</v>
      </c>
      <c r="O116" t="str">
        <f>IFERROR(VLOOKUP(N116,Sheet10!AG:AH,2,0),"")</f>
        <v/>
      </c>
      <c r="P116">
        <f>Sheet2!M7</f>
        <v>0</v>
      </c>
      <c r="Q116">
        <f>Sheet2!N7</f>
        <v>0</v>
      </c>
      <c r="R116" t="str">
        <f>IFERROR(VLOOKUP(Q116,Sheet6!A:B,2,0),"")</f>
        <v/>
      </c>
      <c r="S116" t="s">
        <v>185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Sheet2!A8</f>
        <v>0</v>
      </c>
      <c r="K117">
        <f>Sheet2!B8</f>
        <v>0</v>
      </c>
      <c r="L117">
        <f>Sheet2!J8</f>
        <v>0</v>
      </c>
      <c r="M117" t="str">
        <f>IFERROR(VLOOKUP(L117,Sheet5!A:B,2,0),"")</f>
        <v/>
      </c>
      <c r="N117">
        <f>Sheet2!L8</f>
        <v>0</v>
      </c>
      <c r="O117" t="str">
        <f>IFERROR(VLOOKUP(N117,Sheet10!AG:AH,2,0),"")</f>
        <v/>
      </c>
      <c r="P117">
        <f>Sheet2!M8</f>
        <v>0</v>
      </c>
      <c r="Q117">
        <f>Sheet2!N8</f>
        <v>0</v>
      </c>
      <c r="R117" t="str">
        <f>IFERROR(VLOOKUP(Q117,Sheet6!A:B,2,0),"")</f>
        <v/>
      </c>
      <c r="S117" t="s">
        <v>185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</f>
        <v>0</v>
      </c>
      <c r="K118">
        <f>Sheet2!B9</f>
        <v>0</v>
      </c>
      <c r="L118">
        <f>Sheet2!J9</f>
        <v>0</v>
      </c>
      <c r="M118" t="str">
        <f>IFERROR(VLOOKUP(L118,Sheet5!A:B,2,0),"")</f>
        <v/>
      </c>
      <c r="N118">
        <f>Sheet2!L9</f>
        <v>0</v>
      </c>
      <c r="O118" t="str">
        <f>IFERROR(VLOOKUP(N118,Sheet10!AG:AH,2,0),"")</f>
        <v/>
      </c>
      <c r="P118">
        <f>Sheet2!M9</f>
        <v>0</v>
      </c>
      <c r="Q118">
        <f>Sheet2!N9</f>
        <v>0</v>
      </c>
      <c r="R118" t="str">
        <f>IFERROR(VLOOKUP(Q118,Sheet6!A:B,2,0),"")</f>
        <v/>
      </c>
      <c r="S118" t="s">
        <v>185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Sheet2!A10</f>
        <v>0</v>
      </c>
      <c r="K119">
        <f>Sheet2!B10</f>
        <v>0</v>
      </c>
      <c r="L119">
        <f>Sheet2!J10</f>
        <v>0</v>
      </c>
      <c r="M119" t="str">
        <f>IFERROR(VLOOKUP(L119,Sheet5!A:B,2,0),"")</f>
        <v/>
      </c>
      <c r="N119">
        <f>Sheet2!L10</f>
        <v>0</v>
      </c>
      <c r="O119" t="str">
        <f>IFERROR(VLOOKUP(N119,Sheet10!AG:AH,2,0),"")</f>
        <v/>
      </c>
      <c r="P119">
        <f>Sheet2!M10</f>
        <v>0</v>
      </c>
      <c r="Q119">
        <f>Sheet2!N10</f>
        <v>0</v>
      </c>
      <c r="R119" t="str">
        <f>IFERROR(VLOOKUP(Q119,Sheet6!A:B,2,0),"")</f>
        <v/>
      </c>
      <c r="S119" t="s">
        <v>185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Sheet2!A11</f>
        <v>0</v>
      </c>
      <c r="K120">
        <f>Sheet2!B11</f>
        <v>0</v>
      </c>
      <c r="L120">
        <f>Sheet2!J11</f>
        <v>0</v>
      </c>
      <c r="M120" t="str">
        <f>IFERROR(VLOOKUP(L120,Sheet5!A:B,2,0),"")</f>
        <v/>
      </c>
      <c r="N120">
        <f>Sheet2!L11</f>
        <v>0</v>
      </c>
      <c r="O120" t="str">
        <f>IFERROR(VLOOKUP(N120,Sheet10!AG:AH,2,0),"")</f>
        <v/>
      </c>
      <c r="P120">
        <f>Sheet2!M11</f>
        <v>0</v>
      </c>
      <c r="Q120">
        <f>Sheet2!N11</f>
        <v>0</v>
      </c>
      <c r="R120" t="str">
        <f>IFERROR(VLOOKUP(Q120,Sheet6!A:B,2,0),"")</f>
        <v/>
      </c>
      <c r="S120" t="s">
        <v>185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Sheet2!A12</f>
        <v>0</v>
      </c>
      <c r="K121">
        <f>Sheet2!B12</f>
        <v>0</v>
      </c>
      <c r="L121">
        <f>Sheet2!J12</f>
        <v>0</v>
      </c>
      <c r="M121" t="str">
        <f>IFERROR(VLOOKUP(L121,Sheet5!A:B,2,0),"")</f>
        <v/>
      </c>
      <c r="N121">
        <f>Sheet2!L12</f>
        <v>0</v>
      </c>
      <c r="O121" t="str">
        <f>IFERROR(VLOOKUP(N121,Sheet10!AG:AH,2,0),"")</f>
        <v/>
      </c>
      <c r="P121">
        <f>Sheet2!M12</f>
        <v>0</v>
      </c>
      <c r="Q121">
        <f>Sheet2!N12</f>
        <v>0</v>
      </c>
      <c r="R121" t="str">
        <f>IFERROR(VLOOKUP(Q121,Sheet6!A:B,2,0),"")</f>
        <v/>
      </c>
      <c r="S121" t="s">
        <v>185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Sheet2!A13</f>
        <v>0</v>
      </c>
      <c r="K122">
        <f>Sheet2!B13</f>
        <v>0</v>
      </c>
      <c r="L122">
        <f>Sheet2!J13</f>
        <v>0</v>
      </c>
      <c r="M122" t="str">
        <f>IFERROR(VLOOKUP(L122,Sheet5!A:B,2,0),"")</f>
        <v/>
      </c>
      <c r="N122">
        <f>Sheet2!L13</f>
        <v>0</v>
      </c>
      <c r="O122" t="str">
        <f>IFERROR(VLOOKUP(N122,Sheet10!AG:AH,2,0),"")</f>
        <v/>
      </c>
      <c r="P122">
        <f>Sheet2!M13</f>
        <v>0</v>
      </c>
      <c r="Q122">
        <f>Sheet2!N13</f>
        <v>0</v>
      </c>
      <c r="R122" t="str">
        <f>IFERROR(VLOOKUP(Q122,Sheet6!A:B,2,0),"")</f>
        <v/>
      </c>
      <c r="S122" t="s">
        <v>185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Sheet2!A14</f>
        <v>0</v>
      </c>
      <c r="K123">
        <f>Sheet2!B14</f>
        <v>0</v>
      </c>
      <c r="L123">
        <f>Sheet2!J14</f>
        <v>0</v>
      </c>
      <c r="M123" t="str">
        <f>IFERROR(VLOOKUP(L123,Sheet5!A:B,2,0),"")</f>
        <v/>
      </c>
      <c r="N123">
        <f>Sheet2!L14</f>
        <v>0</v>
      </c>
      <c r="O123" t="str">
        <f>IFERROR(VLOOKUP(N123,Sheet10!AG:AH,2,0),"")</f>
        <v/>
      </c>
      <c r="P123">
        <f>Sheet2!M14</f>
        <v>0</v>
      </c>
      <c r="Q123">
        <f>Sheet2!N14</f>
        <v>0</v>
      </c>
      <c r="R123" t="str">
        <f>IFERROR(VLOOKUP(Q123,Sheet6!A:B,2,0),"")</f>
        <v/>
      </c>
      <c r="S123" t="s">
        <v>185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Sheet2!A15</f>
        <v>0</v>
      </c>
      <c r="K124">
        <f>Sheet2!B15</f>
        <v>0</v>
      </c>
      <c r="L124">
        <f>Sheet2!J15</f>
        <v>0</v>
      </c>
      <c r="M124" t="str">
        <f>IFERROR(VLOOKUP(L124,Sheet5!A:B,2,0),"")</f>
        <v/>
      </c>
      <c r="N124">
        <f>Sheet2!L15</f>
        <v>0</v>
      </c>
      <c r="O124" t="str">
        <f>IFERROR(VLOOKUP(N124,Sheet10!AG:AH,2,0),"")</f>
        <v/>
      </c>
      <c r="P124">
        <f>Sheet2!M15</f>
        <v>0</v>
      </c>
      <c r="Q124">
        <f>Sheet2!N15</f>
        <v>0</v>
      </c>
      <c r="R124" t="str">
        <f>IFERROR(VLOOKUP(Q124,Sheet6!A:B,2,0),"")</f>
        <v/>
      </c>
      <c r="S124" t="s">
        <v>185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Sheet2!A16</f>
        <v>0</v>
      </c>
      <c r="K125">
        <f>Sheet2!B16</f>
        <v>0</v>
      </c>
      <c r="L125">
        <f>Sheet2!J16</f>
        <v>0</v>
      </c>
      <c r="M125" t="str">
        <f>IFERROR(VLOOKUP(L125,Sheet5!A:B,2,0),"")</f>
        <v/>
      </c>
      <c r="N125">
        <f>Sheet2!L16</f>
        <v>0</v>
      </c>
      <c r="O125" t="str">
        <f>IFERROR(VLOOKUP(N125,Sheet10!AG:AH,2,0),"")</f>
        <v/>
      </c>
      <c r="P125">
        <f>Sheet2!M16</f>
        <v>0</v>
      </c>
      <c r="Q125">
        <f>Sheet2!N16</f>
        <v>0</v>
      </c>
      <c r="R125" t="str">
        <f>IFERROR(VLOOKUP(Q125,Sheet6!A:B,2,0),"")</f>
        <v/>
      </c>
      <c r="S125" t="s">
        <v>185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Sheet2!A17</f>
        <v>0</v>
      </c>
      <c r="K126">
        <f>Sheet2!B17</f>
        <v>0</v>
      </c>
      <c r="L126">
        <f>Sheet2!J17</f>
        <v>0</v>
      </c>
      <c r="M126" t="str">
        <f>IFERROR(VLOOKUP(L126,Sheet5!A:B,2,0),"")</f>
        <v/>
      </c>
      <c r="N126">
        <f>Sheet2!L17</f>
        <v>0</v>
      </c>
      <c r="O126" t="str">
        <f>IFERROR(VLOOKUP(N126,Sheet10!AG:AH,2,0),"")</f>
        <v/>
      </c>
      <c r="P126">
        <f>Sheet2!M17</f>
        <v>0</v>
      </c>
      <c r="Q126">
        <f>Sheet2!N17</f>
        <v>0</v>
      </c>
      <c r="R126" t="str">
        <f>IFERROR(VLOOKUP(Q126,Sheet6!A:B,2,0),"")</f>
        <v/>
      </c>
      <c r="S126" t="s">
        <v>185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Sheet2!A18</f>
        <v>0</v>
      </c>
      <c r="K127">
        <f>Sheet2!B18</f>
        <v>0</v>
      </c>
      <c r="L127">
        <f>Sheet2!J18</f>
        <v>0</v>
      </c>
      <c r="M127" t="str">
        <f>IFERROR(VLOOKUP(L127,Sheet5!A:B,2,0),"")</f>
        <v/>
      </c>
      <c r="N127">
        <f>Sheet2!L18</f>
        <v>0</v>
      </c>
      <c r="O127" t="str">
        <f>IFERROR(VLOOKUP(N127,Sheet10!AG:AH,2,0),"")</f>
        <v/>
      </c>
      <c r="P127">
        <f>Sheet2!M18</f>
        <v>0</v>
      </c>
      <c r="Q127">
        <f>Sheet2!N18</f>
        <v>0</v>
      </c>
      <c r="R127" t="str">
        <f>IFERROR(VLOOKUP(Q127,Sheet6!A:B,2,0),"")</f>
        <v/>
      </c>
      <c r="S127" t="s">
        <v>185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Sheet2!A19</f>
        <v>0</v>
      </c>
      <c r="K128">
        <f>Sheet2!B19</f>
        <v>0</v>
      </c>
      <c r="L128">
        <f>Sheet2!J19</f>
        <v>0</v>
      </c>
      <c r="M128" t="str">
        <f>IFERROR(VLOOKUP(L128,Sheet5!A:B,2,0),"")</f>
        <v/>
      </c>
      <c r="N128">
        <f>Sheet2!L19</f>
        <v>0</v>
      </c>
      <c r="O128" t="str">
        <f>IFERROR(VLOOKUP(N128,Sheet10!AG:AH,2,0),"")</f>
        <v/>
      </c>
      <c r="P128">
        <f>Sheet2!M19</f>
        <v>0</v>
      </c>
      <c r="Q128">
        <f>Sheet2!N19</f>
        <v>0</v>
      </c>
      <c r="R128" t="str">
        <f>IFERROR(VLOOKUP(Q128,Sheet6!A:B,2,0),"")</f>
        <v/>
      </c>
      <c r="S128" t="s">
        <v>185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Sheet2!A20</f>
        <v>0</v>
      </c>
      <c r="K129">
        <f>Sheet2!B20</f>
        <v>0</v>
      </c>
      <c r="L129">
        <f>Sheet2!J20</f>
        <v>0</v>
      </c>
      <c r="M129" t="str">
        <f>IFERROR(VLOOKUP(L129,Sheet5!A:B,2,0),"")</f>
        <v/>
      </c>
      <c r="N129">
        <f>Sheet2!L20</f>
        <v>0</v>
      </c>
      <c r="O129" t="str">
        <f>IFERROR(VLOOKUP(N129,Sheet10!AG:AH,2,0),"")</f>
        <v/>
      </c>
      <c r="P129">
        <f>Sheet2!M20</f>
        <v>0</v>
      </c>
      <c r="Q129">
        <f>Sheet2!N20</f>
        <v>0</v>
      </c>
      <c r="R129" t="str">
        <f>IFERROR(VLOOKUP(Q129,Sheet6!A:B,2,0),"")</f>
        <v/>
      </c>
      <c r="S129" t="s">
        <v>185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Sheet2!A21</f>
        <v>0</v>
      </c>
      <c r="K130">
        <f>Sheet2!B21</f>
        <v>0</v>
      </c>
      <c r="L130">
        <f>Sheet2!J21</f>
        <v>0</v>
      </c>
      <c r="M130" t="str">
        <f>IFERROR(VLOOKUP(L130,Sheet5!A:B,2,0),"")</f>
        <v/>
      </c>
      <c r="N130">
        <f>Sheet2!L21</f>
        <v>0</v>
      </c>
      <c r="O130" t="str">
        <f>IFERROR(VLOOKUP(N130,Sheet10!AG:AH,2,0),"")</f>
        <v/>
      </c>
      <c r="P130">
        <f>Sheet2!M21</f>
        <v>0</v>
      </c>
      <c r="Q130">
        <f>Sheet2!N21</f>
        <v>0</v>
      </c>
      <c r="R130" t="str">
        <f>IFERROR(VLOOKUP(Q130,Sheet6!A:B,2,0),"")</f>
        <v/>
      </c>
      <c r="S130" t="s">
        <v>185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Sheet2!A22</f>
        <v>0</v>
      </c>
      <c r="K131">
        <f>Sheet2!B22</f>
        <v>0</v>
      </c>
      <c r="L131">
        <f>Sheet2!J22</f>
        <v>0</v>
      </c>
      <c r="M131" t="str">
        <f>IFERROR(VLOOKUP(L131,Sheet5!A:B,2,0),"")</f>
        <v/>
      </c>
      <c r="N131">
        <f>Sheet2!L22</f>
        <v>0</v>
      </c>
      <c r="O131" t="str">
        <f>IFERROR(VLOOKUP(N131,Sheet10!AG:AH,2,0),"")</f>
        <v/>
      </c>
      <c r="P131">
        <f>Sheet2!M22</f>
        <v>0</v>
      </c>
      <c r="Q131">
        <f>Sheet2!N22</f>
        <v>0</v>
      </c>
      <c r="R131" t="str">
        <f>IFERROR(VLOOKUP(Q131,Sheet6!A:B,2,0),"")</f>
        <v/>
      </c>
      <c r="S131" t="s">
        <v>185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Sheet2!A23</f>
        <v>0</v>
      </c>
      <c r="K132">
        <f>Sheet2!B23</f>
        <v>0</v>
      </c>
      <c r="L132">
        <f>Sheet2!J23</f>
        <v>0</v>
      </c>
      <c r="M132" t="str">
        <f>IFERROR(VLOOKUP(L132,Sheet5!A:B,2,0),"")</f>
        <v/>
      </c>
      <c r="N132">
        <f>Sheet2!L23</f>
        <v>0</v>
      </c>
      <c r="O132" t="str">
        <f>IFERROR(VLOOKUP(N132,Sheet10!AG:AH,2,0),"")</f>
        <v/>
      </c>
      <c r="P132">
        <f>Sheet2!M23</f>
        <v>0</v>
      </c>
      <c r="Q132">
        <f>Sheet2!N23</f>
        <v>0</v>
      </c>
      <c r="R132" t="str">
        <f>IFERROR(VLOOKUP(Q132,Sheet6!A:B,2,0),"")</f>
        <v/>
      </c>
      <c r="S132" t="s">
        <v>185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Sheet2!A24</f>
        <v>0</v>
      </c>
      <c r="K133">
        <f>Sheet2!B24</f>
        <v>0</v>
      </c>
      <c r="L133">
        <f>Sheet2!J24</f>
        <v>0</v>
      </c>
      <c r="M133" t="str">
        <f>IFERROR(VLOOKUP(L133,Sheet5!A:B,2,0),"")</f>
        <v/>
      </c>
      <c r="N133">
        <f>Sheet2!L24</f>
        <v>0</v>
      </c>
      <c r="O133" t="str">
        <f>IFERROR(VLOOKUP(N133,Sheet10!AG:AH,2,0),"")</f>
        <v/>
      </c>
      <c r="P133">
        <f>Sheet2!M24</f>
        <v>0</v>
      </c>
      <c r="Q133">
        <f>Sheet2!N24</f>
        <v>0</v>
      </c>
      <c r="R133" t="str">
        <f>IFERROR(VLOOKUP(Q133,Sheet6!A:B,2,0),"")</f>
        <v/>
      </c>
      <c r="S133" t="s">
        <v>185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Sheet2!A25</f>
        <v>0</v>
      </c>
      <c r="K134">
        <f>Sheet2!B25</f>
        <v>0</v>
      </c>
      <c r="L134">
        <f>Sheet2!J25</f>
        <v>0</v>
      </c>
      <c r="M134" t="str">
        <f>IFERROR(VLOOKUP(L134,Sheet5!A:B,2,0),"")</f>
        <v/>
      </c>
      <c r="N134">
        <f>Sheet2!L25</f>
        <v>0</v>
      </c>
      <c r="O134" t="str">
        <f>IFERROR(VLOOKUP(N134,Sheet10!AG:AH,2,0),"")</f>
        <v/>
      </c>
      <c r="P134">
        <f>Sheet2!M25</f>
        <v>0</v>
      </c>
      <c r="Q134">
        <f>Sheet2!N25</f>
        <v>0</v>
      </c>
      <c r="R134" t="str">
        <f>IFERROR(VLOOKUP(Q134,Sheet6!A:B,2,0),"")</f>
        <v/>
      </c>
      <c r="S134" t="s">
        <v>185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Sheet2!A26</f>
        <v>0</v>
      </c>
      <c r="K135">
        <f>Sheet2!B26</f>
        <v>0</v>
      </c>
      <c r="L135">
        <f>Sheet2!J26</f>
        <v>0</v>
      </c>
      <c r="M135" t="str">
        <f>IFERROR(VLOOKUP(L135,Sheet5!A:B,2,0),"")</f>
        <v/>
      </c>
      <c r="N135">
        <f>Sheet2!L26</f>
        <v>0</v>
      </c>
      <c r="O135" t="str">
        <f>IFERROR(VLOOKUP(N135,Sheet10!AG:AH,2,0),"")</f>
        <v/>
      </c>
      <c r="P135">
        <f>Sheet2!M26</f>
        <v>0</v>
      </c>
      <c r="Q135">
        <f>Sheet2!N26</f>
        <v>0</v>
      </c>
      <c r="R135" t="str">
        <f>IFERROR(VLOOKUP(Q135,Sheet6!A:B,2,0),"")</f>
        <v/>
      </c>
      <c r="S135" t="s">
        <v>185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Sheet2!A27</f>
        <v>0</v>
      </c>
      <c r="K136">
        <f>Sheet2!B27</f>
        <v>0</v>
      </c>
      <c r="L136">
        <f>Sheet2!J27</f>
        <v>0</v>
      </c>
      <c r="M136" t="str">
        <f>IFERROR(VLOOKUP(L136,Sheet5!A:B,2,0),"")</f>
        <v/>
      </c>
      <c r="N136">
        <f>Sheet2!L27</f>
        <v>0</v>
      </c>
      <c r="O136" t="str">
        <f>IFERROR(VLOOKUP(N136,Sheet10!AG:AH,2,0),"")</f>
        <v/>
      </c>
      <c r="P136">
        <f>Sheet2!M27</f>
        <v>0</v>
      </c>
      <c r="Q136">
        <f>Sheet2!N27</f>
        <v>0</v>
      </c>
      <c r="R136" t="str">
        <f>IFERROR(VLOOKUP(Q136,Sheet6!A:B,2,0),"")</f>
        <v/>
      </c>
      <c r="S136" t="s">
        <v>185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Sheet2!A28</f>
        <v>0</v>
      </c>
      <c r="K137">
        <f>Sheet2!B28</f>
        <v>0</v>
      </c>
      <c r="L137">
        <f>Sheet2!J28</f>
        <v>0</v>
      </c>
      <c r="M137" t="str">
        <f>IFERROR(VLOOKUP(L137,Sheet5!A:B,2,0),"")</f>
        <v/>
      </c>
      <c r="N137">
        <f>Sheet2!L28</f>
        <v>0</v>
      </c>
      <c r="O137" t="str">
        <f>IFERROR(VLOOKUP(N137,Sheet10!AG:AH,2,0),"")</f>
        <v/>
      </c>
      <c r="P137">
        <f>Sheet2!M28</f>
        <v>0</v>
      </c>
      <c r="Q137">
        <f>Sheet2!N28</f>
        <v>0</v>
      </c>
      <c r="R137" t="str">
        <f>IFERROR(VLOOKUP(Q137,Sheet6!A:B,2,0),"")</f>
        <v/>
      </c>
      <c r="S137" t="s">
        <v>185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Sheet2!A29</f>
        <v>0</v>
      </c>
      <c r="K138">
        <f>Sheet2!B29</f>
        <v>0</v>
      </c>
      <c r="L138">
        <f>Sheet2!J29</f>
        <v>0</v>
      </c>
      <c r="M138" t="str">
        <f>IFERROR(VLOOKUP(L138,Sheet5!A:B,2,0),"")</f>
        <v/>
      </c>
      <c r="N138">
        <f>Sheet2!L29</f>
        <v>0</v>
      </c>
      <c r="O138" t="str">
        <f>IFERROR(VLOOKUP(N138,Sheet10!AG:AH,2,0),"")</f>
        <v/>
      </c>
      <c r="P138">
        <f>Sheet2!M29</f>
        <v>0</v>
      </c>
      <c r="Q138">
        <f>Sheet2!N29</f>
        <v>0</v>
      </c>
      <c r="R138" t="str">
        <f>IFERROR(VLOOKUP(Q138,Sheet6!A:B,2,0),"")</f>
        <v/>
      </c>
      <c r="S138" t="s">
        <v>185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Sheet2!A30</f>
        <v>0</v>
      </c>
      <c r="K139">
        <f>Sheet2!B30</f>
        <v>0</v>
      </c>
      <c r="L139">
        <f>Sheet2!J30</f>
        <v>0</v>
      </c>
      <c r="M139" t="str">
        <f>IFERROR(VLOOKUP(L139,Sheet5!A:B,2,0),"")</f>
        <v/>
      </c>
      <c r="N139">
        <f>Sheet2!L30</f>
        <v>0</v>
      </c>
      <c r="O139" t="str">
        <f>IFERROR(VLOOKUP(N139,Sheet10!AG:AH,2,0),"")</f>
        <v/>
      </c>
      <c r="P139">
        <f>Sheet2!M30</f>
        <v>0</v>
      </c>
      <c r="Q139">
        <f>Sheet2!N30</f>
        <v>0</v>
      </c>
      <c r="R139" t="str">
        <f>IFERROR(VLOOKUP(Q139,Sheet6!A:B,2,0),"")</f>
        <v/>
      </c>
      <c r="S139" t="s">
        <v>185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Sheet2!A31</f>
        <v>0</v>
      </c>
      <c r="K140">
        <f>Sheet2!B31</f>
        <v>0</v>
      </c>
      <c r="L140">
        <f>Sheet2!J31</f>
        <v>0</v>
      </c>
      <c r="M140" t="str">
        <f>IFERROR(VLOOKUP(L140,Sheet5!A:B,2,0),"")</f>
        <v/>
      </c>
      <c r="N140">
        <f>Sheet2!L31</f>
        <v>0</v>
      </c>
      <c r="O140" t="str">
        <f>IFERROR(VLOOKUP(N140,Sheet10!AG:AH,2,0),"")</f>
        <v/>
      </c>
      <c r="P140">
        <f>Sheet2!M31</f>
        <v>0</v>
      </c>
      <c r="Q140">
        <f>Sheet2!N31</f>
        <v>0</v>
      </c>
      <c r="R140" t="str">
        <f>IFERROR(VLOOKUP(Q140,Sheet6!A:B,2,0),"")</f>
        <v/>
      </c>
      <c r="S140" t="s">
        <v>185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Sheet2!A32</f>
        <v>0</v>
      </c>
      <c r="K141">
        <f>Sheet2!B32</f>
        <v>0</v>
      </c>
      <c r="L141">
        <f>Sheet2!J32</f>
        <v>0</v>
      </c>
      <c r="M141" t="str">
        <f>IFERROR(VLOOKUP(L141,Sheet5!A:B,2,0),"")</f>
        <v/>
      </c>
      <c r="N141">
        <f>Sheet2!L32</f>
        <v>0</v>
      </c>
      <c r="O141" t="str">
        <f>IFERROR(VLOOKUP(N141,Sheet10!AG:AH,2,0),"")</f>
        <v/>
      </c>
      <c r="P141">
        <f>Sheet2!M32</f>
        <v>0</v>
      </c>
      <c r="Q141">
        <f>Sheet2!N32</f>
        <v>0</v>
      </c>
      <c r="R141" t="str">
        <f>IFERROR(VLOOKUP(Q141,Sheet6!A:B,2,0),"")</f>
        <v/>
      </c>
      <c r="S141" t="s">
        <v>185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Sheet2!A33</f>
        <v>0</v>
      </c>
      <c r="K142">
        <f>Sheet2!B33</f>
        <v>0</v>
      </c>
      <c r="L142">
        <f>Sheet2!J33</f>
        <v>0</v>
      </c>
      <c r="M142" t="str">
        <f>IFERROR(VLOOKUP(L142,Sheet5!A:B,2,0),"")</f>
        <v/>
      </c>
      <c r="N142">
        <f>Sheet2!L33</f>
        <v>0</v>
      </c>
      <c r="O142" t="str">
        <f>IFERROR(VLOOKUP(N142,Sheet10!AG:AH,2,0),"")</f>
        <v/>
      </c>
      <c r="P142">
        <f>Sheet2!M33</f>
        <v>0</v>
      </c>
      <c r="Q142">
        <f>Sheet2!N33</f>
        <v>0</v>
      </c>
      <c r="R142" t="str">
        <f>IFERROR(VLOOKUP(Q142,Sheet6!A:B,2,0),"")</f>
        <v/>
      </c>
      <c r="S142" t="s">
        <v>185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Sheet2!A34</f>
        <v>0</v>
      </c>
      <c r="K143">
        <f>Sheet2!B34</f>
        <v>0</v>
      </c>
      <c r="L143">
        <f>Sheet2!J34</f>
        <v>0</v>
      </c>
      <c r="M143" t="str">
        <f>IFERROR(VLOOKUP(L143,Sheet5!A:B,2,0),"")</f>
        <v/>
      </c>
      <c r="N143">
        <f>Sheet2!L34</f>
        <v>0</v>
      </c>
      <c r="O143" t="str">
        <f>IFERROR(VLOOKUP(N143,Sheet10!AG:AH,2,0),"")</f>
        <v/>
      </c>
      <c r="P143">
        <f>Sheet2!M34</f>
        <v>0</v>
      </c>
      <c r="Q143">
        <f>Sheet2!N34</f>
        <v>0</v>
      </c>
      <c r="R143" t="str">
        <f>IFERROR(VLOOKUP(Q143,Sheet6!A:B,2,0),"")</f>
        <v/>
      </c>
      <c r="S143" t="s">
        <v>185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Sheet2!A35</f>
        <v>0</v>
      </c>
      <c r="K144">
        <f>Sheet2!B35</f>
        <v>0</v>
      </c>
      <c r="L144">
        <f>Sheet2!J35</f>
        <v>0</v>
      </c>
      <c r="M144" t="str">
        <f>IFERROR(VLOOKUP(L144,Sheet5!A:B,2,0),"")</f>
        <v/>
      </c>
      <c r="N144">
        <f>Sheet2!L35</f>
        <v>0</v>
      </c>
      <c r="O144" t="str">
        <f>IFERROR(VLOOKUP(N144,Sheet10!AG:AH,2,0),"")</f>
        <v/>
      </c>
      <c r="P144">
        <f>Sheet2!M35</f>
        <v>0</v>
      </c>
      <c r="Q144">
        <f>Sheet2!N35</f>
        <v>0</v>
      </c>
      <c r="R144" t="str">
        <f>IFERROR(VLOOKUP(Q144,Sheet6!A:B,2,0),"")</f>
        <v/>
      </c>
      <c r="S144" t="s">
        <v>185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Sheet2!A36</f>
        <v>0</v>
      </c>
      <c r="K145">
        <f>Sheet2!B36</f>
        <v>0</v>
      </c>
      <c r="L145">
        <f>Sheet2!J36</f>
        <v>0</v>
      </c>
      <c r="M145" t="str">
        <f>IFERROR(VLOOKUP(L145,Sheet5!A:B,2,0),"")</f>
        <v/>
      </c>
      <c r="N145">
        <f>Sheet2!L36</f>
        <v>0</v>
      </c>
      <c r="O145" t="str">
        <f>IFERROR(VLOOKUP(N145,Sheet10!AG:AH,2,0),"")</f>
        <v/>
      </c>
      <c r="P145">
        <f>Sheet2!M36</f>
        <v>0</v>
      </c>
      <c r="Q145">
        <f>Sheet2!N36</f>
        <v>0</v>
      </c>
      <c r="R145" t="str">
        <f>IFERROR(VLOOKUP(Q145,Sheet6!A:B,2,0),"")</f>
        <v/>
      </c>
      <c r="S145" t="s">
        <v>185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Sheet2!A37</f>
        <v>0</v>
      </c>
      <c r="K146">
        <f>Sheet2!B37</f>
        <v>0</v>
      </c>
      <c r="L146">
        <f>Sheet2!J37</f>
        <v>0</v>
      </c>
      <c r="M146" t="str">
        <f>IFERROR(VLOOKUP(L146,Sheet5!A:B,2,0),"")</f>
        <v/>
      </c>
      <c r="N146">
        <f>Sheet2!L37</f>
        <v>0</v>
      </c>
      <c r="O146" t="str">
        <f>IFERROR(VLOOKUP(N146,Sheet10!AG:AH,2,0),"")</f>
        <v/>
      </c>
      <c r="P146">
        <f>Sheet2!M37</f>
        <v>0</v>
      </c>
      <c r="Q146">
        <f>Sheet2!N37</f>
        <v>0</v>
      </c>
      <c r="R146" t="str">
        <f>IFERROR(VLOOKUP(Q146,Sheet6!A:B,2,0),"")</f>
        <v/>
      </c>
      <c r="S146" t="s">
        <v>185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Sheet2!A38</f>
        <v>0</v>
      </c>
      <c r="K147">
        <f>Sheet2!B38</f>
        <v>0</v>
      </c>
      <c r="L147">
        <f>Sheet2!J38</f>
        <v>0</v>
      </c>
      <c r="M147" t="str">
        <f>IFERROR(VLOOKUP(L147,Sheet5!A:B,2,0),"")</f>
        <v/>
      </c>
      <c r="N147">
        <f>Sheet2!L38</f>
        <v>0</v>
      </c>
      <c r="O147" t="str">
        <f>IFERROR(VLOOKUP(N147,Sheet10!AG:AH,2,0),"")</f>
        <v/>
      </c>
      <c r="P147">
        <f>Sheet2!M38</f>
        <v>0</v>
      </c>
      <c r="Q147">
        <f>Sheet2!N38</f>
        <v>0</v>
      </c>
      <c r="R147" t="str">
        <f>IFERROR(VLOOKUP(Q147,Sheet6!A:B,2,0),"")</f>
        <v/>
      </c>
      <c r="S147" t="s">
        <v>185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Sheet2!A39</f>
        <v>0</v>
      </c>
      <c r="K148">
        <f>Sheet2!B39</f>
        <v>0</v>
      </c>
      <c r="L148">
        <f>Sheet2!J39</f>
        <v>0</v>
      </c>
      <c r="M148" t="str">
        <f>IFERROR(VLOOKUP(L148,Sheet5!A:B,2,0),"")</f>
        <v/>
      </c>
      <c r="N148">
        <f>Sheet2!L39</f>
        <v>0</v>
      </c>
      <c r="O148" t="str">
        <f>IFERROR(VLOOKUP(N148,Sheet10!AG:AH,2,0),"")</f>
        <v/>
      </c>
      <c r="P148">
        <f>Sheet2!M39</f>
        <v>0</v>
      </c>
      <c r="Q148">
        <f>Sheet2!N39</f>
        <v>0</v>
      </c>
      <c r="R148" t="str">
        <f>IFERROR(VLOOKUP(Q148,Sheet6!A:B,2,0),"")</f>
        <v/>
      </c>
      <c r="S148" t="s">
        <v>185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Sheet2!A40</f>
        <v>0</v>
      </c>
      <c r="K149">
        <f>Sheet2!B40</f>
        <v>0</v>
      </c>
      <c r="L149">
        <f>Sheet2!J40</f>
        <v>0</v>
      </c>
      <c r="M149" t="str">
        <f>IFERROR(VLOOKUP(L149,Sheet5!A:B,2,0),"")</f>
        <v/>
      </c>
      <c r="N149">
        <f>Sheet2!L40</f>
        <v>0</v>
      </c>
      <c r="O149" t="str">
        <f>IFERROR(VLOOKUP(N149,Sheet10!AG:AH,2,0),"")</f>
        <v/>
      </c>
      <c r="P149">
        <f>Sheet2!M40</f>
        <v>0</v>
      </c>
      <c r="Q149">
        <f>Sheet2!N40</f>
        <v>0</v>
      </c>
      <c r="R149" t="str">
        <f>IFERROR(VLOOKUP(Q149,Sheet6!A:B,2,0),"")</f>
        <v/>
      </c>
      <c r="S149" t="s">
        <v>185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Sheet2!A41</f>
        <v>0</v>
      </c>
      <c r="K150">
        <f>Sheet2!B41</f>
        <v>0</v>
      </c>
      <c r="L150">
        <f>Sheet2!J41</f>
        <v>0</v>
      </c>
      <c r="M150" t="str">
        <f>IFERROR(VLOOKUP(L150,Sheet5!A:B,2,0),"")</f>
        <v/>
      </c>
      <c r="N150">
        <f>Sheet2!L41</f>
        <v>0</v>
      </c>
      <c r="O150" t="str">
        <f>IFERROR(VLOOKUP(N150,Sheet10!AG:AH,2,0),"")</f>
        <v/>
      </c>
      <c r="P150">
        <f>Sheet2!M41</f>
        <v>0</v>
      </c>
      <c r="Q150">
        <f>Sheet2!N41</f>
        <v>0</v>
      </c>
      <c r="R150" t="str">
        <f>IFERROR(VLOOKUP(Q150,Sheet6!A:B,2,0),"")</f>
        <v/>
      </c>
      <c r="S150" t="s">
        <v>185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Sheet2!A42</f>
        <v>0</v>
      </c>
      <c r="K151">
        <f>Sheet2!B42</f>
        <v>0</v>
      </c>
      <c r="L151">
        <f>Sheet2!J42</f>
        <v>0</v>
      </c>
      <c r="M151" t="str">
        <f>IFERROR(VLOOKUP(L151,Sheet5!A:B,2,0),"")</f>
        <v/>
      </c>
      <c r="N151">
        <f>Sheet2!L42</f>
        <v>0</v>
      </c>
      <c r="O151" t="str">
        <f>IFERROR(VLOOKUP(N151,Sheet10!AG:AH,2,0),"")</f>
        <v/>
      </c>
      <c r="P151">
        <f>Sheet2!M42</f>
        <v>0</v>
      </c>
      <c r="Q151">
        <f>Sheet2!N42</f>
        <v>0</v>
      </c>
      <c r="R151" t="str">
        <f>IFERROR(VLOOKUP(Q151,Sheet6!A:B,2,0),"")</f>
        <v/>
      </c>
      <c r="S151" t="s">
        <v>185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Sheet2!A43</f>
        <v>0</v>
      </c>
      <c r="K152">
        <f>Sheet2!B43</f>
        <v>0</v>
      </c>
      <c r="L152">
        <f>Sheet2!J43</f>
        <v>0</v>
      </c>
      <c r="M152" t="str">
        <f>IFERROR(VLOOKUP(L152,Sheet5!A:B,2,0),"")</f>
        <v/>
      </c>
      <c r="N152">
        <f>Sheet2!L43</f>
        <v>0</v>
      </c>
      <c r="O152" t="str">
        <f>IFERROR(VLOOKUP(N152,Sheet10!AG:AH,2,0),"")</f>
        <v/>
      </c>
      <c r="P152">
        <f>Sheet2!M43</f>
        <v>0</v>
      </c>
      <c r="Q152">
        <f>Sheet2!N43</f>
        <v>0</v>
      </c>
      <c r="R152" t="str">
        <f>IFERROR(VLOOKUP(Q152,Sheet6!A:B,2,0),"")</f>
        <v/>
      </c>
      <c r="S152" t="s">
        <v>185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Sheet2!A44</f>
        <v>0</v>
      </c>
      <c r="K153">
        <f>Sheet2!B44</f>
        <v>0</v>
      </c>
      <c r="L153">
        <f>Sheet2!J44</f>
        <v>0</v>
      </c>
      <c r="M153" t="str">
        <f>IFERROR(VLOOKUP(L153,Sheet5!A:B,2,0),"")</f>
        <v/>
      </c>
      <c r="N153">
        <f>Sheet2!L44</f>
        <v>0</v>
      </c>
      <c r="O153" t="str">
        <f>IFERROR(VLOOKUP(N153,Sheet10!AG:AH,2,0),"")</f>
        <v/>
      </c>
      <c r="P153">
        <f>Sheet2!M44</f>
        <v>0</v>
      </c>
      <c r="Q153">
        <f>Sheet2!N44</f>
        <v>0</v>
      </c>
      <c r="R153" t="str">
        <f>IFERROR(VLOOKUP(Q153,Sheet6!A:B,2,0),"")</f>
        <v/>
      </c>
      <c r="S153" t="s">
        <v>185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Sheet2!A45</f>
        <v>0</v>
      </c>
      <c r="K154">
        <f>Sheet2!B45</f>
        <v>0</v>
      </c>
      <c r="L154">
        <f>Sheet2!J45</f>
        <v>0</v>
      </c>
      <c r="M154" t="str">
        <f>IFERROR(VLOOKUP(L154,Sheet5!A:B,2,0),"")</f>
        <v/>
      </c>
      <c r="N154">
        <f>Sheet2!L45</f>
        <v>0</v>
      </c>
      <c r="O154" t="str">
        <f>IFERROR(VLOOKUP(N154,Sheet10!AG:AH,2,0),"")</f>
        <v/>
      </c>
      <c r="P154">
        <f>Sheet2!M45</f>
        <v>0</v>
      </c>
      <c r="Q154">
        <f>Sheet2!N45</f>
        <v>0</v>
      </c>
      <c r="R154" t="str">
        <f>IFERROR(VLOOKUP(Q154,Sheet6!A:B,2,0),"")</f>
        <v/>
      </c>
      <c r="S154" t="s">
        <v>185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Sheet2!A46</f>
        <v>0</v>
      </c>
      <c r="K155">
        <f>Sheet2!B46</f>
        <v>0</v>
      </c>
      <c r="L155">
        <f>Sheet2!J46</f>
        <v>0</v>
      </c>
      <c r="M155" t="str">
        <f>IFERROR(VLOOKUP(L155,Sheet5!A:B,2,0),"")</f>
        <v/>
      </c>
      <c r="N155">
        <f>Sheet2!L46</f>
        <v>0</v>
      </c>
      <c r="O155" t="str">
        <f>IFERROR(VLOOKUP(N155,Sheet10!AG:AH,2,0),"")</f>
        <v/>
      </c>
      <c r="P155">
        <f>Sheet2!M46</f>
        <v>0</v>
      </c>
      <c r="Q155">
        <f>Sheet2!N46</f>
        <v>0</v>
      </c>
      <c r="R155" t="str">
        <f>IFERROR(VLOOKUP(Q155,Sheet6!A:B,2,0),"")</f>
        <v/>
      </c>
      <c r="S155" t="s">
        <v>185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Sheet2!A47</f>
        <v>0</v>
      </c>
      <c r="K156">
        <f>Sheet2!B47</f>
        <v>0</v>
      </c>
      <c r="L156">
        <f>Sheet2!J47</f>
        <v>0</v>
      </c>
      <c r="M156" t="str">
        <f>IFERROR(VLOOKUP(L156,Sheet5!A:B,2,0),"")</f>
        <v/>
      </c>
      <c r="N156">
        <f>Sheet2!L47</f>
        <v>0</v>
      </c>
      <c r="O156" t="str">
        <f>IFERROR(VLOOKUP(N156,Sheet10!AG:AH,2,0),"")</f>
        <v/>
      </c>
      <c r="P156">
        <f>Sheet2!M47</f>
        <v>0</v>
      </c>
      <c r="Q156">
        <f>Sheet2!N47</f>
        <v>0</v>
      </c>
      <c r="R156" t="str">
        <f>IFERROR(VLOOKUP(Q156,Sheet6!A:B,2,0),"")</f>
        <v/>
      </c>
      <c r="S156" t="s">
        <v>185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Sheet2!A48</f>
        <v>0</v>
      </c>
      <c r="K157">
        <f>Sheet2!B48</f>
        <v>0</v>
      </c>
      <c r="L157">
        <f>Sheet2!J48</f>
        <v>0</v>
      </c>
      <c r="M157" t="str">
        <f>IFERROR(VLOOKUP(L157,Sheet5!A:B,2,0),"")</f>
        <v/>
      </c>
      <c r="N157">
        <f>Sheet2!L48</f>
        <v>0</v>
      </c>
      <c r="O157" t="str">
        <f>IFERROR(VLOOKUP(N157,Sheet10!AG:AH,2,0),"")</f>
        <v/>
      </c>
      <c r="P157">
        <f>Sheet2!M48</f>
        <v>0</v>
      </c>
      <c r="Q157">
        <f>Sheet2!N48</f>
        <v>0</v>
      </c>
      <c r="R157" t="str">
        <f>IFERROR(VLOOKUP(Q157,Sheet6!A:B,2,0),"")</f>
        <v/>
      </c>
      <c r="S157" t="s">
        <v>185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Sheet2!A49</f>
        <v>0</v>
      </c>
      <c r="K158">
        <f>Sheet2!B49</f>
        <v>0</v>
      </c>
      <c r="L158">
        <f>Sheet2!J49</f>
        <v>0</v>
      </c>
      <c r="M158" t="str">
        <f>IFERROR(VLOOKUP(L158,Sheet5!A:B,2,0),"")</f>
        <v/>
      </c>
      <c r="N158">
        <f>Sheet2!L49</f>
        <v>0</v>
      </c>
      <c r="O158" t="str">
        <f>IFERROR(VLOOKUP(N158,Sheet10!AG:AH,2,0),"")</f>
        <v/>
      </c>
      <c r="P158">
        <f>Sheet2!M49</f>
        <v>0</v>
      </c>
      <c r="Q158">
        <f>Sheet2!N49</f>
        <v>0</v>
      </c>
      <c r="R158" t="str">
        <f>IFERROR(VLOOKUP(Q158,Sheet6!A:B,2,0),"")</f>
        <v/>
      </c>
      <c r="S158" t="s">
        <v>185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Sheet2!A50</f>
        <v>0</v>
      </c>
      <c r="K159">
        <f>Sheet2!B50</f>
        <v>0</v>
      </c>
      <c r="L159">
        <f>Sheet2!J50</f>
        <v>0</v>
      </c>
      <c r="M159" t="str">
        <f>IFERROR(VLOOKUP(L159,Sheet5!A:B,2,0),"")</f>
        <v/>
      </c>
      <c r="N159">
        <f>Sheet2!L50</f>
        <v>0</v>
      </c>
      <c r="O159" t="str">
        <f>IFERROR(VLOOKUP(N159,Sheet10!AG:AH,2,0),"")</f>
        <v/>
      </c>
      <c r="P159">
        <f>Sheet2!M50</f>
        <v>0</v>
      </c>
      <c r="Q159">
        <f>Sheet2!N50</f>
        <v>0</v>
      </c>
      <c r="R159" t="str">
        <f>IFERROR(VLOOKUP(Q159,Sheet6!A:B,2,0),"")</f>
        <v/>
      </c>
      <c r="S159" t="s">
        <v>185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Sheet2!A51</f>
        <v>0</v>
      </c>
      <c r="K160">
        <f>Sheet2!B51</f>
        <v>0</v>
      </c>
      <c r="L160">
        <f>Sheet2!J51</f>
        <v>0</v>
      </c>
      <c r="M160" t="str">
        <f>IFERROR(VLOOKUP(L160,Sheet5!A:B,2,0),"")</f>
        <v/>
      </c>
      <c r="N160">
        <f>Sheet2!L51</f>
        <v>0</v>
      </c>
      <c r="O160" t="str">
        <f>IFERROR(VLOOKUP(N160,Sheet10!AG:AH,2,0),"")</f>
        <v/>
      </c>
      <c r="P160">
        <f>Sheet2!M51</f>
        <v>0</v>
      </c>
      <c r="Q160">
        <f>Sheet2!N51</f>
        <v>0</v>
      </c>
      <c r="R160" t="str">
        <f>IFERROR(VLOOKUP(Q160,Sheet6!A:B,2,0),"")</f>
        <v/>
      </c>
      <c r="S160" t="s">
        <v>185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Sheet2!A52</f>
        <v>0</v>
      </c>
      <c r="K161">
        <f>Sheet2!B52</f>
        <v>0</v>
      </c>
      <c r="L161">
        <f>Sheet2!J52</f>
        <v>0</v>
      </c>
      <c r="M161" t="str">
        <f>IFERROR(VLOOKUP(L161,Sheet5!A:B,2,0),"")</f>
        <v/>
      </c>
      <c r="N161">
        <f>Sheet2!L52</f>
        <v>0</v>
      </c>
      <c r="O161" t="str">
        <f>IFERROR(VLOOKUP(N161,Sheet10!AG:AH,2,0),"")</f>
        <v/>
      </c>
      <c r="P161">
        <f>Sheet2!M52</f>
        <v>0</v>
      </c>
      <c r="Q161">
        <f>Sheet2!N52</f>
        <v>0</v>
      </c>
      <c r="R161" t="str">
        <f>IFERROR(VLOOKUP(Q161,Sheet6!A:B,2,0),"")</f>
        <v/>
      </c>
      <c r="S161" t="s">
        <v>185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Sheet2!A53</f>
        <v>0</v>
      </c>
      <c r="K162">
        <f>Sheet2!B53</f>
        <v>0</v>
      </c>
      <c r="L162">
        <f>Sheet2!J53</f>
        <v>0</v>
      </c>
      <c r="M162" t="str">
        <f>IFERROR(VLOOKUP(L162,Sheet5!A:B,2,0),"")</f>
        <v/>
      </c>
      <c r="N162">
        <f>Sheet2!L53</f>
        <v>0</v>
      </c>
      <c r="O162" t="str">
        <f>IFERROR(VLOOKUP(N162,Sheet10!AG:AH,2,0),"")</f>
        <v/>
      </c>
      <c r="P162">
        <f>Sheet2!M53</f>
        <v>0</v>
      </c>
      <c r="Q162">
        <f>Sheet2!N53</f>
        <v>0</v>
      </c>
      <c r="R162" t="str">
        <f>IFERROR(VLOOKUP(Q162,Sheet6!A:B,2,0),"")</f>
        <v/>
      </c>
      <c r="S162" t="s">
        <v>185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Sheet2!A54</f>
        <v>0</v>
      </c>
      <c r="K163">
        <f>Sheet2!B54</f>
        <v>0</v>
      </c>
      <c r="L163">
        <f>Sheet2!J54</f>
        <v>0</v>
      </c>
      <c r="M163" t="str">
        <f>IFERROR(VLOOKUP(L163,Sheet5!A:B,2,0),"")</f>
        <v/>
      </c>
      <c r="N163">
        <f>Sheet2!L54</f>
        <v>0</v>
      </c>
      <c r="O163" t="str">
        <f>IFERROR(VLOOKUP(N163,Sheet10!AG:AH,2,0),"")</f>
        <v/>
      </c>
      <c r="P163">
        <f>Sheet2!M54</f>
        <v>0</v>
      </c>
      <c r="Q163">
        <f>Sheet2!N54</f>
        <v>0</v>
      </c>
      <c r="R163" t="str">
        <f>IFERROR(VLOOKUP(Q163,Sheet6!A:B,2,0),"")</f>
        <v/>
      </c>
      <c r="S163" t="s">
        <v>185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Sheet2!A55</f>
        <v>0</v>
      </c>
      <c r="K164">
        <f>Sheet2!B55</f>
        <v>0</v>
      </c>
      <c r="L164">
        <f>Sheet2!J55</f>
        <v>0</v>
      </c>
      <c r="M164" t="str">
        <f>IFERROR(VLOOKUP(L164,Sheet5!A:B,2,0),"")</f>
        <v/>
      </c>
      <c r="N164">
        <f>Sheet2!L55</f>
        <v>0</v>
      </c>
      <c r="O164" t="str">
        <f>IFERROR(VLOOKUP(N164,Sheet10!AG:AH,2,0),"")</f>
        <v/>
      </c>
      <c r="P164">
        <f>Sheet2!M55</f>
        <v>0</v>
      </c>
      <c r="Q164">
        <f>Sheet2!N55</f>
        <v>0</v>
      </c>
      <c r="R164" t="str">
        <f>IFERROR(VLOOKUP(Q164,Sheet6!A:B,2,0),"")</f>
        <v/>
      </c>
      <c r="S164" t="s">
        <v>185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Sheet2!A56</f>
        <v>0</v>
      </c>
      <c r="K165">
        <f>Sheet2!B56</f>
        <v>0</v>
      </c>
      <c r="L165">
        <f>Sheet2!J56</f>
        <v>0</v>
      </c>
      <c r="M165" t="str">
        <f>IFERROR(VLOOKUP(L165,Sheet5!A:B,2,0),"")</f>
        <v/>
      </c>
      <c r="N165">
        <f>Sheet2!L56</f>
        <v>0</v>
      </c>
      <c r="O165" t="str">
        <f>IFERROR(VLOOKUP(N165,Sheet10!AG:AH,2,0),"")</f>
        <v/>
      </c>
      <c r="P165">
        <f>Sheet2!M56</f>
        <v>0</v>
      </c>
      <c r="Q165">
        <f>Sheet2!N56</f>
        <v>0</v>
      </c>
      <c r="R165" t="str">
        <f>IFERROR(VLOOKUP(Q165,Sheet6!A:B,2,0),"")</f>
        <v/>
      </c>
      <c r="S165" t="s">
        <v>185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Sheet2!A57</f>
        <v>0</v>
      </c>
      <c r="K166">
        <f>Sheet2!B57</f>
        <v>0</v>
      </c>
      <c r="L166">
        <f>Sheet2!J57</f>
        <v>0</v>
      </c>
      <c r="M166" t="str">
        <f>IFERROR(VLOOKUP(L166,Sheet5!A:B,2,0),"")</f>
        <v/>
      </c>
      <c r="N166">
        <f>Sheet2!L57</f>
        <v>0</v>
      </c>
      <c r="O166" t="str">
        <f>IFERROR(VLOOKUP(N166,Sheet10!AG:AH,2,0),"")</f>
        <v/>
      </c>
      <c r="P166">
        <f>Sheet2!M57</f>
        <v>0</v>
      </c>
      <c r="Q166">
        <f>Sheet2!N57</f>
        <v>0</v>
      </c>
      <c r="R166" t="str">
        <f>IFERROR(VLOOKUP(Q166,Sheet6!A:B,2,0),"")</f>
        <v/>
      </c>
      <c r="S166" t="s">
        <v>185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Sheet2!A58</f>
        <v>0</v>
      </c>
      <c r="K167">
        <f>Sheet2!B58</f>
        <v>0</v>
      </c>
      <c r="L167">
        <f>Sheet2!J58</f>
        <v>0</v>
      </c>
      <c r="M167" t="str">
        <f>IFERROR(VLOOKUP(L167,Sheet5!A:B,2,0),"")</f>
        <v/>
      </c>
      <c r="N167">
        <f>Sheet2!L58</f>
        <v>0</v>
      </c>
      <c r="O167" t="str">
        <f>IFERROR(VLOOKUP(N167,Sheet10!AG:AH,2,0),"")</f>
        <v/>
      </c>
      <c r="P167">
        <f>Sheet2!M58</f>
        <v>0</v>
      </c>
      <c r="Q167">
        <f>Sheet2!N58</f>
        <v>0</v>
      </c>
      <c r="R167" t="str">
        <f>IFERROR(VLOOKUP(Q167,Sheet6!A:B,2,0),"")</f>
        <v/>
      </c>
      <c r="S167" t="s">
        <v>185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Sheet2!A59</f>
        <v>0</v>
      </c>
      <c r="K168">
        <f>Sheet2!B59</f>
        <v>0</v>
      </c>
      <c r="L168">
        <f>Sheet2!J59</f>
        <v>0</v>
      </c>
      <c r="M168" t="str">
        <f>IFERROR(VLOOKUP(L168,Sheet5!A:B,2,0),"")</f>
        <v/>
      </c>
      <c r="N168">
        <f>Sheet2!L59</f>
        <v>0</v>
      </c>
      <c r="O168" t="str">
        <f>IFERROR(VLOOKUP(N168,Sheet10!AG:AH,2,0),"")</f>
        <v/>
      </c>
      <c r="P168">
        <f>Sheet2!M59</f>
        <v>0</v>
      </c>
      <c r="Q168">
        <f>Sheet2!N59</f>
        <v>0</v>
      </c>
      <c r="R168" t="str">
        <f>IFERROR(VLOOKUP(Q168,Sheet6!A:B,2,0),"")</f>
        <v/>
      </c>
      <c r="S168" t="s">
        <v>185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Sheet2!A60</f>
        <v>0</v>
      </c>
      <c r="K169">
        <f>Sheet2!B60</f>
        <v>0</v>
      </c>
      <c r="L169">
        <f>Sheet2!J60</f>
        <v>0</v>
      </c>
      <c r="M169" t="str">
        <f>IFERROR(VLOOKUP(L169,Sheet5!A:B,2,0),"")</f>
        <v/>
      </c>
      <c r="N169">
        <f>Sheet2!L60</f>
        <v>0</v>
      </c>
      <c r="O169" t="str">
        <f>IFERROR(VLOOKUP(N169,Sheet10!AG:AH,2,0),"")</f>
        <v/>
      </c>
      <c r="P169">
        <f>Sheet2!M60</f>
        <v>0</v>
      </c>
      <c r="Q169">
        <f>Sheet2!N60</f>
        <v>0</v>
      </c>
      <c r="R169" t="str">
        <f>IFERROR(VLOOKUP(Q169,Sheet6!A:B,2,0),"")</f>
        <v/>
      </c>
      <c r="S169" t="s">
        <v>185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Sheet2!A61</f>
        <v>0</v>
      </c>
      <c r="K170">
        <f>Sheet2!B61</f>
        <v>0</v>
      </c>
      <c r="L170">
        <f>Sheet2!J61</f>
        <v>0</v>
      </c>
      <c r="M170" t="str">
        <f>IFERROR(VLOOKUP(L170,Sheet5!A:B,2,0),"")</f>
        <v/>
      </c>
      <c r="N170">
        <f>Sheet2!L61</f>
        <v>0</v>
      </c>
      <c r="O170" t="str">
        <f>IFERROR(VLOOKUP(N170,Sheet10!AG:AH,2,0),"")</f>
        <v/>
      </c>
      <c r="P170">
        <f>Sheet2!M61</f>
        <v>0</v>
      </c>
      <c r="Q170">
        <f>Sheet2!N61</f>
        <v>0</v>
      </c>
      <c r="R170" t="str">
        <f>IFERROR(VLOOKUP(Q170,Sheet6!A:B,2,0),"")</f>
        <v/>
      </c>
      <c r="S170" t="s">
        <v>185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Sheet2!A62</f>
        <v>0</v>
      </c>
      <c r="K171">
        <f>Sheet2!B62</f>
        <v>0</v>
      </c>
      <c r="L171">
        <f>Sheet2!J62</f>
        <v>0</v>
      </c>
      <c r="M171" t="str">
        <f>IFERROR(VLOOKUP(L171,Sheet5!A:B,2,0),"")</f>
        <v/>
      </c>
      <c r="N171">
        <f>Sheet2!L62</f>
        <v>0</v>
      </c>
      <c r="O171" t="str">
        <f>IFERROR(VLOOKUP(N171,Sheet10!AG:AH,2,0),"")</f>
        <v/>
      </c>
      <c r="P171">
        <f>Sheet2!M62</f>
        <v>0</v>
      </c>
      <c r="Q171">
        <f>Sheet2!N62</f>
        <v>0</v>
      </c>
      <c r="R171" t="str">
        <f>IFERROR(VLOOKUP(Q171,Sheet6!A:B,2,0),"")</f>
        <v/>
      </c>
      <c r="S171" t="s">
        <v>185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Sheet2!A63</f>
        <v>0</v>
      </c>
      <c r="K172">
        <f>Sheet2!B63</f>
        <v>0</v>
      </c>
      <c r="L172">
        <f>Sheet2!J63</f>
        <v>0</v>
      </c>
      <c r="M172" t="str">
        <f>IFERROR(VLOOKUP(L172,Sheet5!A:B,2,0),"")</f>
        <v/>
      </c>
      <c r="N172">
        <f>Sheet2!L63</f>
        <v>0</v>
      </c>
      <c r="O172" t="str">
        <f>IFERROR(VLOOKUP(N172,Sheet10!AG:AH,2,0),"")</f>
        <v/>
      </c>
      <c r="P172">
        <f>Sheet2!M63</f>
        <v>0</v>
      </c>
      <c r="Q172">
        <f>Sheet2!N63</f>
        <v>0</v>
      </c>
      <c r="R172" t="str">
        <f>IFERROR(VLOOKUP(Q172,Sheet6!A:B,2,0),"")</f>
        <v/>
      </c>
      <c r="S172" t="s">
        <v>185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Sheet2!A64</f>
        <v>0</v>
      </c>
      <c r="K173">
        <f>Sheet2!B64</f>
        <v>0</v>
      </c>
      <c r="L173">
        <f>Sheet2!J64</f>
        <v>0</v>
      </c>
      <c r="M173" t="str">
        <f>IFERROR(VLOOKUP(L173,Sheet5!A:B,2,0),"")</f>
        <v/>
      </c>
      <c r="N173">
        <f>Sheet2!L64</f>
        <v>0</v>
      </c>
      <c r="O173" t="str">
        <f>IFERROR(VLOOKUP(N173,Sheet10!AG:AH,2,0),"")</f>
        <v/>
      </c>
      <c r="P173">
        <f>Sheet2!M64</f>
        <v>0</v>
      </c>
      <c r="Q173">
        <f>Sheet2!N64</f>
        <v>0</v>
      </c>
      <c r="R173" t="str">
        <f>IFERROR(VLOOKUP(Q173,Sheet6!A:B,2,0),"")</f>
        <v/>
      </c>
      <c r="S173" t="s">
        <v>185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Sheet2!A65</f>
        <v>0</v>
      </c>
      <c r="K174">
        <f>Sheet2!B65</f>
        <v>0</v>
      </c>
      <c r="L174">
        <f>Sheet2!J65</f>
        <v>0</v>
      </c>
      <c r="M174" t="str">
        <f>IFERROR(VLOOKUP(L174,Sheet5!A:B,2,0),"")</f>
        <v/>
      </c>
      <c r="N174">
        <f>Sheet2!L65</f>
        <v>0</v>
      </c>
      <c r="O174" t="str">
        <f>IFERROR(VLOOKUP(N174,Sheet10!AG:AH,2,0),"")</f>
        <v/>
      </c>
      <c r="P174">
        <f>Sheet2!M65</f>
        <v>0</v>
      </c>
      <c r="Q174">
        <f>Sheet2!N65</f>
        <v>0</v>
      </c>
      <c r="R174" t="str">
        <f>IFERROR(VLOOKUP(Q174,Sheet6!A:B,2,0),"")</f>
        <v/>
      </c>
      <c r="S174" t="s">
        <v>185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Sheet2!A66</f>
        <v>0</v>
      </c>
      <c r="K175">
        <f>Sheet2!B66</f>
        <v>0</v>
      </c>
      <c r="L175">
        <f>Sheet2!J66</f>
        <v>0</v>
      </c>
      <c r="M175" t="str">
        <f>IFERROR(VLOOKUP(L175,Sheet5!A:B,2,0),"")</f>
        <v/>
      </c>
      <c r="N175">
        <f>Sheet2!L66</f>
        <v>0</v>
      </c>
      <c r="O175" t="str">
        <f>IFERROR(VLOOKUP(N175,Sheet10!AG:AH,2,0),"")</f>
        <v/>
      </c>
      <c r="P175">
        <f>Sheet2!M66</f>
        <v>0</v>
      </c>
      <c r="Q175">
        <f>Sheet2!N66</f>
        <v>0</v>
      </c>
      <c r="R175" t="str">
        <f>IFERROR(VLOOKUP(Q175,Sheet6!A:B,2,0),"")</f>
        <v/>
      </c>
      <c r="S175" t="s">
        <v>185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Sheet2!A67</f>
        <v>0</v>
      </c>
      <c r="K176">
        <f>Sheet2!B67</f>
        <v>0</v>
      </c>
      <c r="L176">
        <f>Sheet2!J67</f>
        <v>0</v>
      </c>
      <c r="M176" t="str">
        <f>IFERROR(VLOOKUP(L176,Sheet5!A:B,2,0),"")</f>
        <v/>
      </c>
      <c r="N176">
        <f>Sheet2!L67</f>
        <v>0</v>
      </c>
      <c r="O176" t="str">
        <f>IFERROR(VLOOKUP(N176,Sheet10!AG:AH,2,0),"")</f>
        <v/>
      </c>
      <c r="P176">
        <f>Sheet2!M67</f>
        <v>0</v>
      </c>
      <c r="Q176">
        <f>Sheet2!N67</f>
        <v>0</v>
      </c>
      <c r="R176" t="str">
        <f>IFERROR(VLOOKUP(Q176,Sheet6!A:B,2,0),"")</f>
        <v/>
      </c>
      <c r="S176" t="s">
        <v>185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Sheet2!A68</f>
        <v>0</v>
      </c>
      <c r="K177">
        <f>Sheet2!B68</f>
        <v>0</v>
      </c>
      <c r="L177">
        <f>Sheet2!J68</f>
        <v>0</v>
      </c>
      <c r="M177" t="str">
        <f>IFERROR(VLOOKUP(L177,Sheet5!A:B,2,0),"")</f>
        <v/>
      </c>
      <c r="N177">
        <f>Sheet2!L68</f>
        <v>0</v>
      </c>
      <c r="O177" t="str">
        <f>IFERROR(VLOOKUP(N177,Sheet10!AG:AH,2,0),"")</f>
        <v/>
      </c>
      <c r="P177">
        <f>Sheet2!M68</f>
        <v>0</v>
      </c>
      <c r="Q177">
        <f>Sheet2!N68</f>
        <v>0</v>
      </c>
      <c r="R177" t="str">
        <f>IFERROR(VLOOKUP(Q177,Sheet6!A:B,2,0),"")</f>
        <v/>
      </c>
      <c r="S177" t="s">
        <v>185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Sheet2!A69</f>
        <v>0</v>
      </c>
      <c r="K178">
        <f>Sheet2!B69</f>
        <v>0</v>
      </c>
      <c r="L178">
        <f>Sheet2!J69</f>
        <v>0</v>
      </c>
      <c r="M178" t="str">
        <f>IFERROR(VLOOKUP(L178,Sheet5!A:B,2,0),"")</f>
        <v/>
      </c>
      <c r="N178">
        <f>Sheet2!L69</f>
        <v>0</v>
      </c>
      <c r="O178" t="str">
        <f>IFERROR(VLOOKUP(N178,Sheet10!AG:AH,2,0),"")</f>
        <v/>
      </c>
      <c r="P178">
        <f>Sheet2!M69</f>
        <v>0</v>
      </c>
      <c r="Q178">
        <f>Sheet2!N69</f>
        <v>0</v>
      </c>
      <c r="R178" t="str">
        <f>IFERROR(VLOOKUP(Q178,Sheet6!A:B,2,0),"")</f>
        <v/>
      </c>
      <c r="S178" t="s">
        <v>185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Sheet2!A70</f>
        <v>0</v>
      </c>
      <c r="K179">
        <f>Sheet2!B70</f>
        <v>0</v>
      </c>
      <c r="L179">
        <f>Sheet2!J70</f>
        <v>0</v>
      </c>
      <c r="M179" t="str">
        <f>IFERROR(VLOOKUP(L179,Sheet5!A:B,2,0),"")</f>
        <v/>
      </c>
      <c r="N179">
        <f>Sheet2!L70</f>
        <v>0</v>
      </c>
      <c r="O179" t="str">
        <f>IFERROR(VLOOKUP(N179,Sheet10!AG:AH,2,0),"")</f>
        <v/>
      </c>
      <c r="P179">
        <f>Sheet2!M70</f>
        <v>0</v>
      </c>
      <c r="Q179">
        <f>Sheet2!N70</f>
        <v>0</v>
      </c>
      <c r="R179" t="str">
        <f>IFERROR(VLOOKUP(Q179,Sheet6!A:B,2,0),"")</f>
        <v/>
      </c>
      <c r="S179" t="s">
        <v>185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Sheet2!A71</f>
        <v>0</v>
      </c>
      <c r="K180">
        <f>Sheet2!B71</f>
        <v>0</v>
      </c>
      <c r="L180">
        <f>Sheet2!J71</f>
        <v>0</v>
      </c>
      <c r="M180" t="str">
        <f>IFERROR(VLOOKUP(L180,Sheet5!A:B,2,0),"")</f>
        <v/>
      </c>
      <c r="N180">
        <f>Sheet2!L71</f>
        <v>0</v>
      </c>
      <c r="O180" t="str">
        <f>IFERROR(VLOOKUP(N180,Sheet10!AG:AH,2,0),"")</f>
        <v/>
      </c>
      <c r="P180">
        <f>Sheet2!M71</f>
        <v>0</v>
      </c>
      <c r="Q180">
        <f>Sheet2!N71</f>
        <v>0</v>
      </c>
      <c r="R180" t="str">
        <f>IFERROR(VLOOKUP(Q180,Sheet6!A:B,2,0),"")</f>
        <v/>
      </c>
      <c r="S180" t="s">
        <v>185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Sheet2!A72</f>
        <v>0</v>
      </c>
      <c r="K181">
        <f>Sheet2!B72</f>
        <v>0</v>
      </c>
      <c r="L181">
        <f>Sheet2!J72</f>
        <v>0</v>
      </c>
      <c r="M181" t="str">
        <f>IFERROR(VLOOKUP(L181,Sheet5!A:B,2,0),"")</f>
        <v/>
      </c>
      <c r="N181">
        <f>Sheet2!L72</f>
        <v>0</v>
      </c>
      <c r="O181" t="str">
        <f>IFERROR(VLOOKUP(N181,Sheet10!AG:AH,2,0),"")</f>
        <v/>
      </c>
      <c r="P181">
        <f>Sheet2!M72</f>
        <v>0</v>
      </c>
      <c r="Q181">
        <f>Sheet2!N72</f>
        <v>0</v>
      </c>
      <c r="R181" t="str">
        <f>IFERROR(VLOOKUP(Q181,Sheet6!A:B,2,0),"")</f>
        <v/>
      </c>
      <c r="S181" t="s">
        <v>185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Sheet2!A73</f>
        <v>0</v>
      </c>
      <c r="K182">
        <f>Sheet2!B73</f>
        <v>0</v>
      </c>
      <c r="L182">
        <f>Sheet2!J73</f>
        <v>0</v>
      </c>
      <c r="M182" t="str">
        <f>IFERROR(VLOOKUP(L182,Sheet5!A:B,2,0),"")</f>
        <v/>
      </c>
      <c r="N182">
        <f>Sheet2!L73</f>
        <v>0</v>
      </c>
      <c r="O182" t="str">
        <f>IFERROR(VLOOKUP(N182,Sheet10!AG:AH,2,0),"")</f>
        <v/>
      </c>
      <c r="P182">
        <f>Sheet2!M73</f>
        <v>0</v>
      </c>
      <c r="Q182">
        <f>Sheet2!N73</f>
        <v>0</v>
      </c>
      <c r="R182" t="str">
        <f>IFERROR(VLOOKUP(Q182,Sheet6!A:B,2,0),"")</f>
        <v/>
      </c>
      <c r="S182" t="s">
        <v>185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Sheet2!A74</f>
        <v>0</v>
      </c>
      <c r="K183">
        <f>Sheet2!B74</f>
        <v>0</v>
      </c>
      <c r="L183">
        <f>Sheet2!J74</f>
        <v>0</v>
      </c>
      <c r="M183" t="str">
        <f>IFERROR(VLOOKUP(L183,Sheet5!A:B,2,0),"")</f>
        <v/>
      </c>
      <c r="N183">
        <f>Sheet2!L74</f>
        <v>0</v>
      </c>
      <c r="O183" t="str">
        <f>IFERROR(VLOOKUP(N183,Sheet10!AG:AH,2,0),"")</f>
        <v/>
      </c>
      <c r="P183">
        <f>Sheet2!M74</f>
        <v>0</v>
      </c>
      <c r="Q183">
        <f>Sheet2!N74</f>
        <v>0</v>
      </c>
      <c r="R183" t="str">
        <f>IFERROR(VLOOKUP(Q183,Sheet6!A:B,2,0),"")</f>
        <v/>
      </c>
      <c r="S183" t="s">
        <v>185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Sheet2!A75</f>
        <v>0</v>
      </c>
      <c r="K184">
        <f>Sheet2!B75</f>
        <v>0</v>
      </c>
      <c r="L184">
        <f>Sheet2!J75</f>
        <v>0</v>
      </c>
      <c r="M184" t="str">
        <f>IFERROR(VLOOKUP(L184,Sheet5!A:B,2,0),"")</f>
        <v/>
      </c>
      <c r="N184">
        <f>Sheet2!L75</f>
        <v>0</v>
      </c>
      <c r="O184" t="str">
        <f>IFERROR(VLOOKUP(N184,Sheet10!AG:AH,2,0),"")</f>
        <v/>
      </c>
      <c r="P184">
        <f>Sheet2!M75</f>
        <v>0</v>
      </c>
      <c r="Q184">
        <f>Sheet2!N75</f>
        <v>0</v>
      </c>
      <c r="R184" t="str">
        <f>IFERROR(VLOOKUP(Q184,Sheet6!A:B,2,0),"")</f>
        <v/>
      </c>
      <c r="S184" t="s">
        <v>185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Sheet2!A76</f>
        <v>0</v>
      </c>
      <c r="K185">
        <f>Sheet2!B76</f>
        <v>0</v>
      </c>
      <c r="L185">
        <f>Sheet2!J76</f>
        <v>0</v>
      </c>
      <c r="M185" t="str">
        <f>IFERROR(VLOOKUP(L185,Sheet5!A:B,2,0),"")</f>
        <v/>
      </c>
      <c r="N185">
        <f>Sheet2!L76</f>
        <v>0</v>
      </c>
      <c r="O185" t="str">
        <f>IFERROR(VLOOKUP(N185,Sheet10!AG:AH,2,0),"")</f>
        <v/>
      </c>
      <c r="P185">
        <f>Sheet2!M76</f>
        <v>0</v>
      </c>
      <c r="Q185">
        <f>Sheet2!N76</f>
        <v>0</v>
      </c>
      <c r="R185" t="str">
        <f>IFERROR(VLOOKUP(Q185,Sheet6!A:B,2,0),"")</f>
        <v/>
      </c>
      <c r="S185" t="s">
        <v>185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Sheet2!A77</f>
        <v>0</v>
      </c>
      <c r="K186">
        <f>Sheet2!B77</f>
        <v>0</v>
      </c>
      <c r="L186">
        <f>Sheet2!J77</f>
        <v>0</v>
      </c>
      <c r="M186" t="str">
        <f>IFERROR(VLOOKUP(L186,Sheet5!A:B,2,0),"")</f>
        <v/>
      </c>
      <c r="N186">
        <f>Sheet2!L77</f>
        <v>0</v>
      </c>
      <c r="O186" t="str">
        <f>IFERROR(VLOOKUP(N186,Sheet10!AG:AH,2,0),"")</f>
        <v/>
      </c>
      <c r="P186">
        <f>Sheet2!M77</f>
        <v>0</v>
      </c>
      <c r="Q186">
        <f>Sheet2!N77</f>
        <v>0</v>
      </c>
      <c r="R186" t="str">
        <f>IFERROR(VLOOKUP(Q186,Sheet6!A:B,2,0),"")</f>
        <v/>
      </c>
      <c r="S186" t="s">
        <v>185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Sheet2!A78</f>
        <v>0</v>
      </c>
      <c r="K187">
        <f>Sheet2!B78</f>
        <v>0</v>
      </c>
      <c r="L187">
        <f>Sheet2!J78</f>
        <v>0</v>
      </c>
      <c r="M187" t="str">
        <f>IFERROR(VLOOKUP(L187,Sheet5!A:B,2,0),"")</f>
        <v/>
      </c>
      <c r="N187">
        <f>Sheet2!L78</f>
        <v>0</v>
      </c>
      <c r="O187" t="str">
        <f>IFERROR(VLOOKUP(N187,Sheet10!AG:AH,2,0),"")</f>
        <v/>
      </c>
      <c r="P187">
        <f>Sheet2!M78</f>
        <v>0</v>
      </c>
      <c r="Q187">
        <f>Sheet2!N78</f>
        <v>0</v>
      </c>
      <c r="R187" t="str">
        <f>IFERROR(VLOOKUP(Q187,Sheet6!A:B,2,0),"")</f>
        <v/>
      </c>
      <c r="S187" t="s">
        <v>185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Sheet2!A79</f>
        <v>0</v>
      </c>
      <c r="K188">
        <f>Sheet2!B79</f>
        <v>0</v>
      </c>
      <c r="L188">
        <f>Sheet2!J79</f>
        <v>0</v>
      </c>
      <c r="M188" t="str">
        <f>IFERROR(VLOOKUP(L188,Sheet5!A:B,2,0),"")</f>
        <v/>
      </c>
      <c r="N188">
        <f>Sheet2!L79</f>
        <v>0</v>
      </c>
      <c r="O188" t="str">
        <f>IFERROR(VLOOKUP(N188,Sheet10!AG:AH,2,0),"")</f>
        <v/>
      </c>
      <c r="P188">
        <f>Sheet2!M79</f>
        <v>0</v>
      </c>
      <c r="Q188">
        <f>Sheet2!N79</f>
        <v>0</v>
      </c>
      <c r="R188" t="str">
        <f>IFERROR(VLOOKUP(Q188,Sheet6!A:B,2,0),"")</f>
        <v/>
      </c>
      <c r="S188" t="s">
        <v>185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Sheet2!A80</f>
        <v>0</v>
      </c>
      <c r="K189">
        <f>Sheet2!B80</f>
        <v>0</v>
      </c>
      <c r="L189">
        <f>Sheet2!J80</f>
        <v>0</v>
      </c>
      <c r="M189" t="str">
        <f>IFERROR(VLOOKUP(L189,Sheet5!A:B,2,0),"")</f>
        <v/>
      </c>
      <c r="N189">
        <f>Sheet2!L80</f>
        <v>0</v>
      </c>
      <c r="O189" t="str">
        <f>IFERROR(VLOOKUP(N189,Sheet10!AG:AH,2,0),"")</f>
        <v/>
      </c>
      <c r="P189">
        <f>Sheet2!M80</f>
        <v>0</v>
      </c>
      <c r="Q189">
        <f>Sheet2!N80</f>
        <v>0</v>
      </c>
      <c r="R189" t="str">
        <f>IFERROR(VLOOKUP(Q189,Sheet6!A:B,2,0),"")</f>
        <v/>
      </c>
      <c r="S189" t="s">
        <v>185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Sheet2!A81</f>
        <v>0</v>
      </c>
      <c r="K190">
        <f>Sheet2!B81</f>
        <v>0</v>
      </c>
      <c r="L190">
        <f>Sheet2!J81</f>
        <v>0</v>
      </c>
      <c r="M190" t="str">
        <f>IFERROR(VLOOKUP(L190,Sheet5!A:B,2,0),"")</f>
        <v/>
      </c>
      <c r="N190">
        <f>Sheet2!L81</f>
        <v>0</v>
      </c>
      <c r="O190" t="str">
        <f>IFERROR(VLOOKUP(N190,Sheet10!AG:AH,2,0),"")</f>
        <v/>
      </c>
      <c r="P190">
        <f>Sheet2!M81</f>
        <v>0</v>
      </c>
      <c r="Q190">
        <f>Sheet2!N81</f>
        <v>0</v>
      </c>
      <c r="R190" t="str">
        <f>IFERROR(VLOOKUP(Q190,Sheet6!A:B,2,0),"")</f>
        <v/>
      </c>
      <c r="S190" t="s">
        <v>185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Sheet2!A82</f>
        <v>0</v>
      </c>
      <c r="K191">
        <f>Sheet2!B82</f>
        <v>0</v>
      </c>
      <c r="L191">
        <f>Sheet2!J82</f>
        <v>0</v>
      </c>
      <c r="M191" t="str">
        <f>IFERROR(VLOOKUP(L191,Sheet5!A:B,2,0),"")</f>
        <v/>
      </c>
      <c r="N191">
        <f>Sheet2!L82</f>
        <v>0</v>
      </c>
      <c r="O191" t="str">
        <f>IFERROR(VLOOKUP(N191,Sheet10!AG:AH,2,0),"")</f>
        <v/>
      </c>
      <c r="P191">
        <f>Sheet2!M82</f>
        <v>0</v>
      </c>
      <c r="Q191">
        <f>Sheet2!N82</f>
        <v>0</v>
      </c>
      <c r="R191" t="str">
        <f>IFERROR(VLOOKUP(Q191,Sheet6!A:B,2,0),"")</f>
        <v/>
      </c>
      <c r="S191" t="s">
        <v>185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Sheet2!A83</f>
        <v>0</v>
      </c>
      <c r="K192">
        <f>Sheet2!B83</f>
        <v>0</v>
      </c>
      <c r="L192">
        <f>Sheet2!J83</f>
        <v>0</v>
      </c>
      <c r="M192" t="str">
        <f>IFERROR(VLOOKUP(L192,Sheet5!A:B,2,0),"")</f>
        <v/>
      </c>
      <c r="N192">
        <f>Sheet2!L83</f>
        <v>0</v>
      </c>
      <c r="O192" t="str">
        <f>IFERROR(VLOOKUP(N192,Sheet10!AG:AH,2,0),"")</f>
        <v/>
      </c>
      <c r="P192">
        <f>Sheet2!M83</f>
        <v>0</v>
      </c>
      <c r="Q192">
        <f>Sheet2!N83</f>
        <v>0</v>
      </c>
      <c r="R192" t="str">
        <f>IFERROR(VLOOKUP(Q192,Sheet6!A:B,2,0),"")</f>
        <v/>
      </c>
      <c r="S192" t="s">
        <v>185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Sheet2!A84</f>
        <v>0</v>
      </c>
      <c r="K193">
        <f>Sheet2!B84</f>
        <v>0</v>
      </c>
      <c r="L193">
        <f>Sheet2!J84</f>
        <v>0</v>
      </c>
      <c r="M193" t="str">
        <f>IFERROR(VLOOKUP(L193,Sheet5!A:B,2,0),"")</f>
        <v/>
      </c>
      <c r="N193">
        <f>Sheet2!L84</f>
        <v>0</v>
      </c>
      <c r="O193" t="str">
        <f>IFERROR(VLOOKUP(N193,Sheet10!AG:AH,2,0),"")</f>
        <v/>
      </c>
      <c r="P193">
        <f>Sheet2!M84</f>
        <v>0</v>
      </c>
      <c r="Q193">
        <f>Sheet2!N84</f>
        <v>0</v>
      </c>
      <c r="R193" t="str">
        <f>IFERROR(VLOOKUP(Q193,Sheet6!A:B,2,0),"")</f>
        <v/>
      </c>
      <c r="S193" t="s">
        <v>185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Sheet2!A85</f>
        <v>0</v>
      </c>
      <c r="K194">
        <f>Sheet2!B85</f>
        <v>0</v>
      </c>
      <c r="L194">
        <f>Sheet2!J85</f>
        <v>0</v>
      </c>
      <c r="M194" t="str">
        <f>IFERROR(VLOOKUP(L194,Sheet5!A:B,2,0),"")</f>
        <v/>
      </c>
      <c r="N194">
        <f>Sheet2!L85</f>
        <v>0</v>
      </c>
      <c r="O194" t="str">
        <f>IFERROR(VLOOKUP(N194,Sheet10!AG:AH,2,0),"")</f>
        <v/>
      </c>
      <c r="P194">
        <f>Sheet2!M85</f>
        <v>0</v>
      </c>
      <c r="Q194">
        <f>Sheet2!N85</f>
        <v>0</v>
      </c>
      <c r="R194" t="str">
        <f>IFERROR(VLOOKUP(Q194,Sheet6!A:B,2,0),"")</f>
        <v/>
      </c>
      <c r="S194" t="s">
        <v>185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Sheet2!A86</f>
        <v>0</v>
      </c>
      <c r="K195">
        <f>Sheet2!B86</f>
        <v>0</v>
      </c>
      <c r="L195">
        <f>Sheet2!J86</f>
        <v>0</v>
      </c>
      <c r="M195" t="str">
        <f>IFERROR(VLOOKUP(L195,Sheet5!A:B,2,0),"")</f>
        <v/>
      </c>
      <c r="N195">
        <f>Sheet2!L86</f>
        <v>0</v>
      </c>
      <c r="O195" t="str">
        <f>IFERROR(VLOOKUP(N195,Sheet10!AG:AH,2,0),"")</f>
        <v/>
      </c>
      <c r="P195">
        <f>Sheet2!M86</f>
        <v>0</v>
      </c>
      <c r="Q195">
        <f>Sheet2!N86</f>
        <v>0</v>
      </c>
      <c r="R195" t="str">
        <f>IFERROR(VLOOKUP(Q195,Sheet6!A:B,2,0),"")</f>
        <v/>
      </c>
      <c r="S195" t="s">
        <v>185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Sheet2!A87</f>
        <v>0</v>
      </c>
      <c r="K196">
        <f>Sheet2!B87</f>
        <v>0</v>
      </c>
      <c r="L196">
        <f>Sheet2!J87</f>
        <v>0</v>
      </c>
      <c r="M196" t="str">
        <f>IFERROR(VLOOKUP(L196,Sheet5!A:B,2,0),"")</f>
        <v/>
      </c>
      <c r="N196">
        <f>Sheet2!L87</f>
        <v>0</v>
      </c>
      <c r="O196" t="str">
        <f>IFERROR(VLOOKUP(N196,Sheet10!AG:AH,2,0),"")</f>
        <v/>
      </c>
      <c r="P196">
        <f>Sheet2!M87</f>
        <v>0</v>
      </c>
      <c r="Q196">
        <f>Sheet2!N87</f>
        <v>0</v>
      </c>
      <c r="R196" t="str">
        <f>IFERROR(VLOOKUP(Q196,Sheet6!A:B,2,0),"")</f>
        <v/>
      </c>
      <c r="S196" t="s">
        <v>185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Sheet2!A88</f>
        <v>0</v>
      </c>
      <c r="K197">
        <f>Sheet2!B88</f>
        <v>0</v>
      </c>
      <c r="L197">
        <f>Sheet2!J88</f>
        <v>0</v>
      </c>
      <c r="M197" t="str">
        <f>IFERROR(VLOOKUP(L197,Sheet5!A:B,2,0),"")</f>
        <v/>
      </c>
      <c r="N197">
        <f>Sheet2!L88</f>
        <v>0</v>
      </c>
      <c r="O197" t="str">
        <f>IFERROR(VLOOKUP(N197,Sheet10!AG:AH,2,0),"")</f>
        <v/>
      </c>
      <c r="P197">
        <f>Sheet2!M88</f>
        <v>0</v>
      </c>
      <c r="Q197">
        <f>Sheet2!N88</f>
        <v>0</v>
      </c>
      <c r="R197" t="str">
        <f>IFERROR(VLOOKUP(Q197,Sheet6!A:B,2,0),"")</f>
        <v/>
      </c>
      <c r="S197" t="s">
        <v>185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Sheet2!A89</f>
        <v>0</v>
      </c>
      <c r="K198">
        <f>Sheet2!B89</f>
        <v>0</v>
      </c>
      <c r="L198">
        <f>Sheet2!J89</f>
        <v>0</v>
      </c>
      <c r="M198" t="str">
        <f>IFERROR(VLOOKUP(L198,Sheet5!A:B,2,0),"")</f>
        <v/>
      </c>
      <c r="N198">
        <f>Sheet2!L89</f>
        <v>0</v>
      </c>
      <c r="O198" t="str">
        <f>IFERROR(VLOOKUP(N198,Sheet10!AG:AH,2,0),"")</f>
        <v/>
      </c>
      <c r="P198">
        <f>Sheet2!M89</f>
        <v>0</v>
      </c>
      <c r="Q198">
        <f>Sheet2!N89</f>
        <v>0</v>
      </c>
      <c r="R198" t="str">
        <f>IFERROR(VLOOKUP(Q198,Sheet6!A:B,2,0),"")</f>
        <v/>
      </c>
      <c r="S198" t="s">
        <v>185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Sheet2!A90</f>
        <v>0</v>
      </c>
      <c r="K199">
        <f>Sheet2!B90</f>
        <v>0</v>
      </c>
      <c r="L199">
        <f>Sheet2!J90</f>
        <v>0</v>
      </c>
      <c r="M199" t="str">
        <f>IFERROR(VLOOKUP(L199,Sheet5!A:B,2,0),"")</f>
        <v/>
      </c>
      <c r="N199">
        <f>Sheet2!L90</f>
        <v>0</v>
      </c>
      <c r="O199" t="str">
        <f>IFERROR(VLOOKUP(N199,Sheet10!AG:AH,2,0),"")</f>
        <v/>
      </c>
      <c r="P199">
        <f>Sheet2!M90</f>
        <v>0</v>
      </c>
      <c r="Q199">
        <f>Sheet2!N90</f>
        <v>0</v>
      </c>
      <c r="R199" t="str">
        <f>IFERROR(VLOOKUP(Q199,Sheet6!A:B,2,0),"")</f>
        <v/>
      </c>
      <c r="S199" t="s">
        <v>185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Sheet2!A91</f>
        <v>0</v>
      </c>
      <c r="K200">
        <f>Sheet2!B91</f>
        <v>0</v>
      </c>
      <c r="L200">
        <f>Sheet2!J91</f>
        <v>0</v>
      </c>
      <c r="M200" t="str">
        <f>IFERROR(VLOOKUP(L200,Sheet5!A:B,2,0),"")</f>
        <v/>
      </c>
      <c r="N200">
        <f>Sheet2!L91</f>
        <v>0</v>
      </c>
      <c r="O200" t="str">
        <f>IFERROR(VLOOKUP(N200,Sheet10!AG:AH,2,0),"")</f>
        <v/>
      </c>
      <c r="P200">
        <f>Sheet2!M91</f>
        <v>0</v>
      </c>
      <c r="Q200">
        <f>Sheet2!N91</f>
        <v>0</v>
      </c>
      <c r="R200" t="str">
        <f>IFERROR(VLOOKUP(Q200,Sheet6!A:B,2,0),"")</f>
        <v/>
      </c>
      <c r="S200" t="s">
        <v>185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Sheet2!A92</f>
        <v>0</v>
      </c>
      <c r="K201">
        <f>Sheet2!B92</f>
        <v>0</v>
      </c>
      <c r="L201">
        <f>Sheet2!J92</f>
        <v>0</v>
      </c>
      <c r="M201" t="str">
        <f>IFERROR(VLOOKUP(L201,Sheet5!A:B,2,0),"")</f>
        <v/>
      </c>
      <c r="N201">
        <f>Sheet2!L92</f>
        <v>0</v>
      </c>
      <c r="O201" t="str">
        <f>IFERROR(VLOOKUP(N201,Sheet10!AG:AH,2,0),"")</f>
        <v/>
      </c>
      <c r="P201">
        <f>Sheet2!M92</f>
        <v>0</v>
      </c>
      <c r="Q201">
        <f>Sheet2!N92</f>
        <v>0</v>
      </c>
      <c r="R201" t="str">
        <f>IFERROR(VLOOKUP(Q201,Sheet6!A:B,2,0),"")</f>
        <v/>
      </c>
      <c r="S201" t="s">
        <v>185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Sheet2!A93</f>
        <v>0</v>
      </c>
      <c r="K202">
        <f>Sheet2!B93</f>
        <v>0</v>
      </c>
      <c r="L202">
        <f>Sheet2!J93</f>
        <v>0</v>
      </c>
      <c r="M202" t="str">
        <f>IFERROR(VLOOKUP(L202,Sheet5!A:B,2,0),"")</f>
        <v/>
      </c>
      <c r="N202">
        <f>Sheet2!L93</f>
        <v>0</v>
      </c>
      <c r="O202" t="str">
        <f>IFERROR(VLOOKUP(N202,Sheet10!AG:AH,2,0),"")</f>
        <v/>
      </c>
      <c r="P202">
        <f>Sheet2!M93</f>
        <v>0</v>
      </c>
      <c r="Q202">
        <f>Sheet2!N93</f>
        <v>0</v>
      </c>
      <c r="R202" t="str">
        <f>IFERROR(VLOOKUP(Q202,Sheet6!A:B,2,0),"")</f>
        <v/>
      </c>
      <c r="S202" t="s">
        <v>185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Sheet2!A94</f>
        <v>0</v>
      </c>
      <c r="K203">
        <f>Sheet2!B94</f>
        <v>0</v>
      </c>
      <c r="L203">
        <f>Sheet2!J94</f>
        <v>0</v>
      </c>
      <c r="M203" t="str">
        <f>IFERROR(VLOOKUP(L203,Sheet5!A:B,2,0),"")</f>
        <v/>
      </c>
      <c r="N203">
        <f>Sheet2!L94</f>
        <v>0</v>
      </c>
      <c r="O203" t="str">
        <f>IFERROR(VLOOKUP(N203,Sheet10!AG:AH,2,0),"")</f>
        <v/>
      </c>
      <c r="P203">
        <f>Sheet2!M94</f>
        <v>0</v>
      </c>
      <c r="Q203">
        <f>Sheet2!N94</f>
        <v>0</v>
      </c>
      <c r="R203" t="str">
        <f>IFERROR(VLOOKUP(Q203,Sheet6!A:B,2,0),"")</f>
        <v/>
      </c>
      <c r="S203" t="s">
        <v>185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Sheet2!A95</f>
        <v>0</v>
      </c>
      <c r="K204">
        <f>Sheet2!B95</f>
        <v>0</v>
      </c>
      <c r="L204">
        <f>Sheet2!J95</f>
        <v>0</v>
      </c>
      <c r="M204" t="str">
        <f>IFERROR(VLOOKUP(L204,Sheet5!A:B,2,0),"")</f>
        <v/>
      </c>
      <c r="N204">
        <f>Sheet2!L95</f>
        <v>0</v>
      </c>
      <c r="O204" t="str">
        <f>IFERROR(VLOOKUP(N204,Sheet10!AG:AH,2,0),"")</f>
        <v/>
      </c>
      <c r="P204">
        <f>Sheet2!M95</f>
        <v>0</v>
      </c>
      <c r="Q204">
        <f>Sheet2!N95</f>
        <v>0</v>
      </c>
      <c r="R204" t="str">
        <f>IFERROR(VLOOKUP(Q204,Sheet6!A:B,2,0),"")</f>
        <v/>
      </c>
      <c r="S204" t="s">
        <v>185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Sheet2!A96</f>
        <v>0</v>
      </c>
      <c r="K205">
        <f>Sheet2!B96</f>
        <v>0</v>
      </c>
      <c r="L205">
        <f>Sheet2!J96</f>
        <v>0</v>
      </c>
      <c r="M205" t="str">
        <f>IFERROR(VLOOKUP(L205,Sheet5!A:B,2,0),"")</f>
        <v/>
      </c>
      <c r="N205">
        <f>Sheet2!L96</f>
        <v>0</v>
      </c>
      <c r="O205" t="str">
        <f>IFERROR(VLOOKUP(N205,Sheet10!AG:AH,2,0),"")</f>
        <v/>
      </c>
      <c r="P205">
        <f>Sheet2!M96</f>
        <v>0</v>
      </c>
      <c r="Q205">
        <f>Sheet2!N96</f>
        <v>0</v>
      </c>
      <c r="R205" t="str">
        <f>IFERROR(VLOOKUP(Q205,Sheet6!A:B,2,0),"")</f>
        <v/>
      </c>
      <c r="S205" t="s">
        <v>185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Sheet2!A97</f>
        <v>0</v>
      </c>
      <c r="K206">
        <f>Sheet2!B97</f>
        <v>0</v>
      </c>
      <c r="L206">
        <f>Sheet2!J97</f>
        <v>0</v>
      </c>
      <c r="M206" t="str">
        <f>IFERROR(VLOOKUP(L206,Sheet5!A:B,2,0),"")</f>
        <v/>
      </c>
      <c r="N206">
        <f>Sheet2!L97</f>
        <v>0</v>
      </c>
      <c r="O206" t="str">
        <f>IFERROR(VLOOKUP(N206,Sheet10!AG:AH,2,0),"")</f>
        <v/>
      </c>
      <c r="P206">
        <f>Sheet2!M97</f>
        <v>0</v>
      </c>
      <c r="Q206">
        <f>Sheet2!N97</f>
        <v>0</v>
      </c>
      <c r="R206" t="str">
        <f>IFERROR(VLOOKUP(Q206,Sheet6!A:B,2,0),"")</f>
        <v/>
      </c>
      <c r="S206" t="s">
        <v>185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Sheet2!A98</f>
        <v>0</v>
      </c>
      <c r="K207">
        <f>Sheet2!B98</f>
        <v>0</v>
      </c>
      <c r="L207">
        <f>Sheet2!J98</f>
        <v>0</v>
      </c>
      <c r="M207" t="str">
        <f>IFERROR(VLOOKUP(L207,Sheet5!A:B,2,0),"")</f>
        <v/>
      </c>
      <c r="N207">
        <f>Sheet2!L98</f>
        <v>0</v>
      </c>
      <c r="O207" t="str">
        <f>IFERROR(VLOOKUP(N207,Sheet10!AG:AH,2,0),"")</f>
        <v/>
      </c>
      <c r="P207">
        <f>Sheet2!M98</f>
        <v>0</v>
      </c>
      <c r="Q207">
        <f>Sheet2!N98</f>
        <v>0</v>
      </c>
      <c r="R207" t="str">
        <f>IFERROR(VLOOKUP(Q207,Sheet6!A:B,2,0),"")</f>
        <v/>
      </c>
      <c r="S207" t="s">
        <v>185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Sheet2!A99</f>
        <v>0</v>
      </c>
      <c r="K208">
        <f>Sheet2!B99</f>
        <v>0</v>
      </c>
      <c r="L208">
        <f>Sheet2!J99</f>
        <v>0</v>
      </c>
      <c r="M208" t="str">
        <f>IFERROR(VLOOKUP(L208,Sheet5!A:B,2,0),"")</f>
        <v/>
      </c>
      <c r="N208">
        <f>Sheet2!L99</f>
        <v>0</v>
      </c>
      <c r="O208" t="str">
        <f>IFERROR(VLOOKUP(N208,Sheet10!AG:AH,2,0),"")</f>
        <v/>
      </c>
      <c r="P208">
        <f>Sheet2!M99</f>
        <v>0</v>
      </c>
      <c r="Q208">
        <f>Sheet2!N99</f>
        <v>0</v>
      </c>
      <c r="R208" t="str">
        <f>IFERROR(VLOOKUP(Q208,Sheet6!A:B,2,0),"")</f>
        <v/>
      </c>
      <c r="S208" t="s">
        <v>185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Sheet2!A100</f>
        <v>0</v>
      </c>
      <c r="K209">
        <f>Sheet2!B100</f>
        <v>0</v>
      </c>
      <c r="L209">
        <f>Sheet2!J100</f>
        <v>0</v>
      </c>
      <c r="M209" t="str">
        <f>IFERROR(VLOOKUP(L209,Sheet5!A:B,2,0),"")</f>
        <v/>
      </c>
      <c r="N209">
        <f>Sheet2!L100</f>
        <v>0</v>
      </c>
      <c r="O209" t="str">
        <f>IFERROR(VLOOKUP(N209,Sheet10!AG:AH,2,0),"")</f>
        <v/>
      </c>
      <c r="P209">
        <f>Sheet2!M100</f>
        <v>0</v>
      </c>
      <c r="Q209">
        <f>Sheet2!N100</f>
        <v>0</v>
      </c>
      <c r="R209" t="str">
        <f>IFERROR(VLOOKUP(Q209,Sheet6!A:B,2,0),"")</f>
        <v/>
      </c>
      <c r="S209" t="s">
        <v>185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Sheet2!A101</f>
        <v>0</v>
      </c>
      <c r="K210">
        <f>Sheet2!B101</f>
        <v>0</v>
      </c>
      <c r="L210">
        <f>Sheet2!J101</f>
        <v>0</v>
      </c>
      <c r="M210" t="str">
        <f>IFERROR(VLOOKUP(L210,Sheet5!A:B,2,0),"")</f>
        <v/>
      </c>
      <c r="N210">
        <f>Sheet2!L101</f>
        <v>0</v>
      </c>
      <c r="O210" t="str">
        <f>IFERROR(VLOOKUP(N210,Sheet10!AG:AH,2,0),"")</f>
        <v/>
      </c>
      <c r="P210">
        <f>Sheet2!M101</f>
        <v>0</v>
      </c>
      <c r="Q210">
        <f>Sheet2!N101</f>
        <v>0</v>
      </c>
      <c r="R210" t="str">
        <f>IFERROR(VLOOKUP(Q210,Sheet6!A:B,2,0),"")</f>
        <v/>
      </c>
      <c r="S210" t="s">
        <v>185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Sheet2!A102</f>
        <v>0</v>
      </c>
      <c r="K211">
        <f>Sheet2!B102</f>
        <v>0</v>
      </c>
      <c r="L211">
        <f>Sheet2!J102</f>
        <v>0</v>
      </c>
      <c r="M211" t="str">
        <f>IFERROR(VLOOKUP(L211,Sheet5!A:B,2,0),"")</f>
        <v/>
      </c>
      <c r="N211">
        <f>Sheet2!L102</f>
        <v>0</v>
      </c>
      <c r="O211" t="str">
        <f>IFERROR(VLOOKUP(N211,Sheet10!AG:AH,2,0),"")</f>
        <v/>
      </c>
      <c r="P211">
        <f>Sheet2!M102</f>
        <v>0</v>
      </c>
      <c r="Q211">
        <f>Sheet2!N102</f>
        <v>0</v>
      </c>
      <c r="R211" t="str">
        <f>IFERROR(VLOOKUP(Q211,Sheet6!A:B,2,0),"")</f>
        <v/>
      </c>
      <c r="S211" t="s">
        <v>185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Sheet2!A103</f>
        <v>0</v>
      </c>
      <c r="K212">
        <f>Sheet2!B103</f>
        <v>0</v>
      </c>
      <c r="L212">
        <f>Sheet2!J103</f>
        <v>0</v>
      </c>
      <c r="M212" t="str">
        <f>IFERROR(VLOOKUP(L212,Sheet5!A:B,2,0),"")</f>
        <v/>
      </c>
      <c r="N212">
        <f>Sheet2!L103</f>
        <v>0</v>
      </c>
      <c r="O212" t="str">
        <f>IFERROR(VLOOKUP(N212,Sheet10!AG:AH,2,0),"")</f>
        <v/>
      </c>
      <c r="P212">
        <f>Sheet2!M103</f>
        <v>0</v>
      </c>
      <c r="Q212">
        <f>Sheet2!N103</f>
        <v>0</v>
      </c>
      <c r="R212" t="str">
        <f>IFERROR(VLOOKUP(Q212,Sheet6!A:B,2,0),"")</f>
        <v/>
      </c>
      <c r="S212" t="s">
        <v>185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Sheet2!A104</f>
        <v>0</v>
      </c>
      <c r="K213">
        <f>Sheet2!B104</f>
        <v>0</v>
      </c>
      <c r="L213">
        <f>Sheet2!J104</f>
        <v>0</v>
      </c>
      <c r="M213" t="str">
        <f>IFERROR(VLOOKUP(L213,Sheet5!A:B,2,0),"")</f>
        <v/>
      </c>
      <c r="N213">
        <f>Sheet2!L104</f>
        <v>0</v>
      </c>
      <c r="O213" t="str">
        <f>IFERROR(VLOOKUP(N213,Sheet10!AG:AH,2,0),"")</f>
        <v/>
      </c>
      <c r="P213">
        <f>Sheet2!M104</f>
        <v>0</v>
      </c>
      <c r="Q213">
        <f>Sheet2!N104</f>
        <v>0</v>
      </c>
      <c r="R213" t="str">
        <f>IFERROR(VLOOKUP(Q213,Sheet6!A:B,2,0),"")</f>
        <v/>
      </c>
      <c r="S213" t="s">
        <v>185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Sheet2!A105</f>
        <v>0</v>
      </c>
      <c r="K214">
        <f>Sheet2!B105</f>
        <v>0</v>
      </c>
      <c r="L214">
        <f>Sheet2!J105</f>
        <v>0</v>
      </c>
      <c r="M214" t="str">
        <f>IFERROR(VLOOKUP(L214,Sheet5!A:B,2,0),"")</f>
        <v/>
      </c>
      <c r="N214">
        <f>Sheet2!L105</f>
        <v>0</v>
      </c>
      <c r="O214" t="str">
        <f>IFERROR(VLOOKUP(N214,Sheet10!AG:AH,2,0),"")</f>
        <v/>
      </c>
      <c r="P214">
        <f>Sheet2!M105</f>
        <v>0</v>
      </c>
      <c r="Q214">
        <f>Sheet2!N105</f>
        <v>0</v>
      </c>
      <c r="R214" t="str">
        <f>IFERROR(VLOOKUP(Q214,Sheet6!A:B,2,0),"")</f>
        <v/>
      </c>
      <c r="S214" t="s">
        <v>185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Sheet2!A106</f>
        <v>0</v>
      </c>
      <c r="K215">
        <f>Sheet2!B106</f>
        <v>0</v>
      </c>
      <c r="L215">
        <f>Sheet2!J106</f>
        <v>0</v>
      </c>
      <c r="M215" t="str">
        <f>IFERROR(VLOOKUP(L215,Sheet5!A:B,2,0),"")</f>
        <v/>
      </c>
      <c r="N215">
        <f>Sheet2!L106</f>
        <v>0</v>
      </c>
      <c r="O215" t="str">
        <f>IFERROR(VLOOKUP(N215,Sheet10!AG:AH,2,0),"")</f>
        <v/>
      </c>
      <c r="P215">
        <f>Sheet2!M106</f>
        <v>0</v>
      </c>
      <c r="Q215">
        <f>Sheet2!N106</f>
        <v>0</v>
      </c>
      <c r="R215" t="str">
        <f>IFERROR(VLOOKUP(Q215,Sheet6!A:B,2,0),"")</f>
        <v/>
      </c>
      <c r="S215" t="s">
        <v>185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Sheet2!A107</f>
        <v>0</v>
      </c>
      <c r="K216">
        <f>Sheet2!B107</f>
        <v>0</v>
      </c>
      <c r="L216">
        <f>Sheet2!J107</f>
        <v>0</v>
      </c>
      <c r="M216" t="str">
        <f>IFERROR(VLOOKUP(L216,Sheet5!A:B,2,0),"")</f>
        <v/>
      </c>
      <c r="N216">
        <f>Sheet2!L107</f>
        <v>0</v>
      </c>
      <c r="O216" t="str">
        <f>IFERROR(VLOOKUP(N216,Sheet10!AG:AH,2,0),"")</f>
        <v/>
      </c>
      <c r="P216">
        <f>Sheet2!M107</f>
        <v>0</v>
      </c>
      <c r="Q216">
        <f>Sheet2!N107</f>
        <v>0</v>
      </c>
      <c r="R216" t="str">
        <f>IFERROR(VLOOKUP(Q216,Sheet6!A:B,2,0),"")</f>
        <v/>
      </c>
      <c r="S216" t="s">
        <v>185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Sheet2!A108</f>
        <v>0</v>
      </c>
      <c r="K217">
        <f>Sheet2!B108</f>
        <v>0</v>
      </c>
      <c r="L217">
        <f>Sheet2!J108</f>
        <v>0</v>
      </c>
      <c r="M217" t="str">
        <f>IFERROR(VLOOKUP(L217,Sheet5!A:B,2,0),"")</f>
        <v/>
      </c>
      <c r="N217">
        <f>Sheet2!L108</f>
        <v>0</v>
      </c>
      <c r="O217" t="str">
        <f>IFERROR(VLOOKUP(N217,Sheet10!AG:AH,2,0),"")</f>
        <v/>
      </c>
      <c r="P217">
        <f>Sheet2!M108</f>
        <v>0</v>
      </c>
      <c r="Q217">
        <f>Sheet2!N108</f>
        <v>0</v>
      </c>
      <c r="R217" t="str">
        <f>IFERROR(VLOOKUP(Q217,Sheet6!A:B,2,0),"")</f>
        <v/>
      </c>
      <c r="S217" t="s">
        <v>185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Sheet2!A109</f>
        <v>0</v>
      </c>
      <c r="K218">
        <f>Sheet2!B109</f>
        <v>0</v>
      </c>
      <c r="L218">
        <f>Sheet2!J109</f>
        <v>0</v>
      </c>
      <c r="M218" t="str">
        <f>IFERROR(VLOOKUP(L218,Sheet5!A:B,2,0),"")</f>
        <v/>
      </c>
      <c r="N218">
        <f>Sheet2!L109</f>
        <v>0</v>
      </c>
      <c r="O218" t="str">
        <f>IFERROR(VLOOKUP(N218,Sheet10!AG:AH,2,0),"")</f>
        <v/>
      </c>
      <c r="P218">
        <f>Sheet2!M109</f>
        <v>0</v>
      </c>
      <c r="Q218">
        <f>Sheet2!N109</f>
        <v>0</v>
      </c>
      <c r="R218" t="str">
        <f>IFERROR(VLOOKUP(Q218,Sheet6!A:B,2,0),"")</f>
        <v/>
      </c>
      <c r="S218" t="s">
        <v>185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Sheet2!A110</f>
        <v>0</v>
      </c>
      <c r="K219">
        <f>Sheet2!B110</f>
        <v>0</v>
      </c>
      <c r="L219">
        <f>Sheet2!J110</f>
        <v>0</v>
      </c>
      <c r="M219" t="str">
        <f>IFERROR(VLOOKUP(L219,Sheet5!A:B,2,0),"")</f>
        <v/>
      </c>
      <c r="N219">
        <f>Sheet2!L110</f>
        <v>0</v>
      </c>
      <c r="O219" t="str">
        <f>IFERROR(VLOOKUP(N219,Sheet10!AG:AH,2,0),"")</f>
        <v/>
      </c>
      <c r="P219">
        <f>Sheet2!M110</f>
        <v>0</v>
      </c>
      <c r="Q219">
        <f>Sheet2!N110</f>
        <v>0</v>
      </c>
      <c r="R219" t="str">
        <f>IFERROR(VLOOKUP(Q219,Sheet6!A:B,2,0),"")</f>
        <v/>
      </c>
      <c r="S219" t="s">
        <v>185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Sheet2!A111</f>
        <v>0</v>
      </c>
      <c r="K220">
        <f>Sheet2!B111</f>
        <v>0</v>
      </c>
      <c r="L220">
        <f>Sheet2!J111</f>
        <v>0</v>
      </c>
      <c r="M220" t="str">
        <f>IFERROR(VLOOKUP(L220,Sheet5!A:B,2,0),"")</f>
        <v/>
      </c>
      <c r="N220">
        <f>Sheet2!L111</f>
        <v>0</v>
      </c>
      <c r="O220" t="str">
        <f>IFERROR(VLOOKUP(N220,Sheet10!AG:AH,2,0),"")</f>
        <v/>
      </c>
      <c r="P220">
        <f>Sheet2!M111</f>
        <v>0</v>
      </c>
      <c r="Q220">
        <f>Sheet2!N111</f>
        <v>0</v>
      </c>
      <c r="R220" t="str">
        <f>IFERROR(VLOOKUP(Q220,Sheet6!A:B,2,0),"")</f>
        <v/>
      </c>
      <c r="S220" t="s">
        <v>185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Sheet2!A112</f>
        <v>0</v>
      </c>
      <c r="K221">
        <f>Sheet2!B112</f>
        <v>0</v>
      </c>
      <c r="L221">
        <f>Sheet2!J112</f>
        <v>0</v>
      </c>
      <c r="M221" t="str">
        <f>IFERROR(VLOOKUP(L221,Sheet5!A:B,2,0),"")</f>
        <v/>
      </c>
      <c r="N221">
        <f>Sheet2!L112</f>
        <v>0</v>
      </c>
      <c r="O221" t="str">
        <f>IFERROR(VLOOKUP(N221,Sheet10!AG:AH,2,0),"")</f>
        <v/>
      </c>
      <c r="P221">
        <f>Sheet2!M112</f>
        <v>0</v>
      </c>
      <c r="Q221">
        <f>Sheet2!N112</f>
        <v>0</v>
      </c>
      <c r="R221" t="str">
        <f>IFERROR(VLOOKUP(Q221,Sheet6!A:B,2,0),"")</f>
        <v/>
      </c>
      <c r="S221" t="s">
        <v>185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Sheet2!A113</f>
        <v>0</v>
      </c>
      <c r="K222">
        <f>Sheet2!B113</f>
        <v>0</v>
      </c>
      <c r="L222">
        <f>Sheet2!J113</f>
        <v>0</v>
      </c>
      <c r="M222" t="str">
        <f>IFERROR(VLOOKUP(L222,Sheet5!A:B,2,0),"")</f>
        <v/>
      </c>
      <c r="N222">
        <f>Sheet2!L113</f>
        <v>0</v>
      </c>
      <c r="O222" t="str">
        <f>IFERROR(VLOOKUP(N222,Sheet10!AG:AH,2,0),"")</f>
        <v/>
      </c>
      <c r="P222">
        <f>Sheet2!M113</f>
        <v>0</v>
      </c>
      <c r="Q222">
        <f>Sheet2!N113</f>
        <v>0</v>
      </c>
      <c r="R222" t="str">
        <f>IFERROR(VLOOKUP(Q222,Sheet6!A:B,2,0),"")</f>
        <v/>
      </c>
      <c r="S222" t="s">
        <v>185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Sheet2!A114</f>
        <v>0</v>
      </c>
      <c r="K223">
        <f>Sheet2!B114</f>
        <v>0</v>
      </c>
      <c r="L223">
        <f>Sheet2!J114</f>
        <v>0</v>
      </c>
      <c r="M223" t="str">
        <f>IFERROR(VLOOKUP(L223,Sheet5!A:B,2,0),"")</f>
        <v/>
      </c>
      <c r="N223">
        <f>Sheet2!L114</f>
        <v>0</v>
      </c>
      <c r="O223" t="str">
        <f>IFERROR(VLOOKUP(N223,Sheet10!AG:AH,2,0),"")</f>
        <v/>
      </c>
      <c r="P223">
        <f>Sheet2!M114</f>
        <v>0</v>
      </c>
      <c r="Q223">
        <f>Sheet2!N114</f>
        <v>0</v>
      </c>
      <c r="R223" t="str">
        <f>IFERROR(VLOOKUP(Q223,Sheet6!A:B,2,0),"")</f>
        <v/>
      </c>
      <c r="S223" t="s">
        <v>185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Sheet2!A115</f>
        <v>0</v>
      </c>
      <c r="K224">
        <f>Sheet2!B115</f>
        <v>0</v>
      </c>
      <c r="L224">
        <f>Sheet2!J115</f>
        <v>0</v>
      </c>
      <c r="M224" t="str">
        <f>IFERROR(VLOOKUP(L224,Sheet5!A:B,2,0),"")</f>
        <v/>
      </c>
      <c r="N224">
        <f>Sheet2!L115</f>
        <v>0</v>
      </c>
      <c r="O224" t="str">
        <f>IFERROR(VLOOKUP(N224,Sheet10!AG:AH,2,0),"")</f>
        <v/>
      </c>
      <c r="P224">
        <f>Sheet2!M115</f>
        <v>0</v>
      </c>
      <c r="Q224">
        <f>Sheet2!N115</f>
        <v>0</v>
      </c>
      <c r="R224" t="str">
        <f>IFERROR(VLOOKUP(Q224,Sheet6!A:B,2,0),"")</f>
        <v/>
      </c>
      <c r="S224" t="s">
        <v>185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Sheet2!A116</f>
        <v>0</v>
      </c>
      <c r="K225">
        <f>Sheet2!B116</f>
        <v>0</v>
      </c>
      <c r="L225">
        <f>Sheet2!J116</f>
        <v>0</v>
      </c>
      <c r="M225" t="str">
        <f>IFERROR(VLOOKUP(L225,Sheet5!A:B,2,0),"")</f>
        <v/>
      </c>
      <c r="N225">
        <f>Sheet2!L116</f>
        <v>0</v>
      </c>
      <c r="O225" t="str">
        <f>IFERROR(VLOOKUP(N225,Sheet10!AG:AH,2,0),"")</f>
        <v/>
      </c>
      <c r="P225">
        <f>Sheet2!M116</f>
        <v>0</v>
      </c>
      <c r="Q225">
        <f>Sheet2!N116</f>
        <v>0</v>
      </c>
      <c r="R225" t="str">
        <f>IFERROR(VLOOKUP(Q225,Sheet6!A:B,2,0),"")</f>
        <v/>
      </c>
      <c r="S225" t="s">
        <v>185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Sheet2!A117</f>
        <v>0</v>
      </c>
      <c r="K226">
        <f>Sheet2!B117</f>
        <v>0</v>
      </c>
      <c r="L226">
        <f>Sheet2!J117</f>
        <v>0</v>
      </c>
      <c r="M226" t="str">
        <f>IFERROR(VLOOKUP(L226,Sheet5!A:B,2,0),"")</f>
        <v/>
      </c>
      <c r="N226">
        <f>Sheet2!L117</f>
        <v>0</v>
      </c>
      <c r="O226" t="str">
        <f>IFERROR(VLOOKUP(N226,Sheet10!AG:AH,2,0),"")</f>
        <v/>
      </c>
      <c r="P226">
        <f>Sheet2!M117</f>
        <v>0</v>
      </c>
      <c r="Q226">
        <f>Sheet2!N117</f>
        <v>0</v>
      </c>
      <c r="R226" t="str">
        <f>IFERROR(VLOOKUP(Q226,Sheet6!A:B,2,0),"")</f>
        <v/>
      </c>
      <c r="S226" t="s">
        <v>185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Sheet2!A118</f>
        <v>0</v>
      </c>
      <c r="K227">
        <f>Sheet2!B118</f>
        <v>0</v>
      </c>
      <c r="L227">
        <f>Sheet2!J118</f>
        <v>0</v>
      </c>
      <c r="M227" t="str">
        <f>IFERROR(VLOOKUP(L227,Sheet5!A:B,2,0),"")</f>
        <v/>
      </c>
      <c r="N227">
        <f>Sheet2!L118</f>
        <v>0</v>
      </c>
      <c r="O227" t="str">
        <f>IFERROR(VLOOKUP(N227,Sheet10!AG:AH,2,0),"")</f>
        <v/>
      </c>
      <c r="P227">
        <f>Sheet2!M118</f>
        <v>0</v>
      </c>
      <c r="Q227">
        <f>Sheet2!N118</f>
        <v>0</v>
      </c>
      <c r="R227" t="str">
        <f>IFERROR(VLOOKUP(Q227,Sheet6!A:B,2,0),"")</f>
        <v/>
      </c>
      <c r="S227" t="s">
        <v>185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Sheet2!A119</f>
        <v>0</v>
      </c>
      <c r="K228">
        <f>Sheet2!B119</f>
        <v>0</v>
      </c>
      <c r="L228">
        <f>Sheet2!J119</f>
        <v>0</v>
      </c>
      <c r="M228" t="str">
        <f>IFERROR(VLOOKUP(L228,Sheet5!A:B,2,0),"")</f>
        <v/>
      </c>
      <c r="N228">
        <f>Sheet2!L119</f>
        <v>0</v>
      </c>
      <c r="O228" t="str">
        <f>IFERROR(VLOOKUP(N228,Sheet10!AG:AH,2,0),"")</f>
        <v/>
      </c>
      <c r="P228">
        <f>Sheet2!M119</f>
        <v>0</v>
      </c>
      <c r="Q228">
        <f>Sheet2!N119</f>
        <v>0</v>
      </c>
      <c r="R228" t="str">
        <f>IFERROR(VLOOKUP(Q228,Sheet6!A:B,2,0),"")</f>
        <v/>
      </c>
      <c r="S228" t="s">
        <v>185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Sheet2!A120</f>
        <v>0</v>
      </c>
      <c r="K229">
        <f>Sheet2!B120</f>
        <v>0</v>
      </c>
      <c r="L229">
        <f>Sheet2!J120</f>
        <v>0</v>
      </c>
      <c r="M229" t="str">
        <f>IFERROR(VLOOKUP(L229,Sheet5!A:B,2,0),"")</f>
        <v/>
      </c>
      <c r="N229">
        <f>Sheet2!L120</f>
        <v>0</v>
      </c>
      <c r="O229" t="str">
        <f>IFERROR(VLOOKUP(N229,Sheet10!AG:AH,2,0),"")</f>
        <v/>
      </c>
      <c r="P229">
        <f>Sheet2!M120</f>
        <v>0</v>
      </c>
      <c r="Q229">
        <f>Sheet2!N120</f>
        <v>0</v>
      </c>
      <c r="R229" t="str">
        <f>IFERROR(VLOOKUP(Q229,Sheet6!A:B,2,0),"")</f>
        <v/>
      </c>
      <c r="S229" t="s">
        <v>185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Sheet2!A121</f>
        <v>0</v>
      </c>
      <c r="K230">
        <f>Sheet2!B121</f>
        <v>0</v>
      </c>
      <c r="L230">
        <f>Sheet2!J121</f>
        <v>0</v>
      </c>
      <c r="M230" t="str">
        <f>IFERROR(VLOOKUP(L230,Sheet5!A:B,2,0),"")</f>
        <v/>
      </c>
      <c r="N230">
        <f>Sheet2!L121</f>
        <v>0</v>
      </c>
      <c r="O230" t="str">
        <f>IFERROR(VLOOKUP(N230,Sheet10!AG:AH,2,0),"")</f>
        <v/>
      </c>
      <c r="P230">
        <f>Sheet2!M121</f>
        <v>0</v>
      </c>
      <c r="Q230">
        <f>Sheet2!N121</f>
        <v>0</v>
      </c>
      <c r="R230" t="str">
        <f>IFERROR(VLOOKUP(Q230,Sheet6!A:B,2,0),"")</f>
        <v/>
      </c>
      <c r="S230" t="s">
        <v>185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Sheet2!A122</f>
        <v>0</v>
      </c>
      <c r="K231">
        <f>Sheet2!B122</f>
        <v>0</v>
      </c>
      <c r="L231">
        <f>Sheet2!J122</f>
        <v>0</v>
      </c>
      <c r="M231" t="str">
        <f>IFERROR(VLOOKUP(L231,Sheet5!A:B,2,0),"")</f>
        <v/>
      </c>
      <c r="N231">
        <f>Sheet2!L122</f>
        <v>0</v>
      </c>
      <c r="O231" t="str">
        <f>IFERROR(VLOOKUP(N231,Sheet10!AG:AH,2,0),"")</f>
        <v/>
      </c>
      <c r="P231">
        <f>Sheet2!M122</f>
        <v>0</v>
      </c>
      <c r="Q231">
        <f>Sheet2!N122</f>
        <v>0</v>
      </c>
      <c r="R231" t="str">
        <f>IFERROR(VLOOKUP(Q231,Sheet6!A:B,2,0),"")</f>
        <v/>
      </c>
      <c r="S231" t="s">
        <v>185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Sheet2!A123</f>
        <v>0</v>
      </c>
      <c r="K232">
        <f>Sheet2!B123</f>
        <v>0</v>
      </c>
      <c r="L232">
        <f>Sheet2!J123</f>
        <v>0</v>
      </c>
      <c r="M232" t="str">
        <f>IFERROR(VLOOKUP(L232,Sheet5!A:B,2,0),"")</f>
        <v/>
      </c>
      <c r="N232">
        <f>Sheet2!L123</f>
        <v>0</v>
      </c>
      <c r="O232" t="str">
        <f>IFERROR(VLOOKUP(N232,Sheet10!AG:AH,2,0),"")</f>
        <v/>
      </c>
      <c r="P232">
        <f>Sheet2!M123</f>
        <v>0</v>
      </c>
      <c r="Q232">
        <f>Sheet2!N123</f>
        <v>0</v>
      </c>
      <c r="R232" t="str">
        <f>IFERROR(VLOOKUP(Q232,Sheet6!A:B,2,0),"")</f>
        <v/>
      </c>
      <c r="S232" t="s">
        <v>185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Sheet2!A124</f>
        <v>0</v>
      </c>
      <c r="K233">
        <f>Sheet2!B124</f>
        <v>0</v>
      </c>
      <c r="L233">
        <f>Sheet2!J124</f>
        <v>0</v>
      </c>
      <c r="M233" t="str">
        <f>IFERROR(VLOOKUP(L233,Sheet5!A:B,2,0),"")</f>
        <v/>
      </c>
      <c r="N233">
        <f>Sheet2!L124</f>
        <v>0</v>
      </c>
      <c r="O233" t="str">
        <f>IFERROR(VLOOKUP(N233,Sheet10!AG:AH,2,0),"")</f>
        <v/>
      </c>
      <c r="P233">
        <f>Sheet2!M124</f>
        <v>0</v>
      </c>
      <c r="Q233">
        <f>Sheet2!N124</f>
        <v>0</v>
      </c>
      <c r="R233" t="str">
        <f>IFERROR(VLOOKUP(Q233,Sheet6!A:B,2,0),"")</f>
        <v/>
      </c>
      <c r="S233" t="s">
        <v>185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Sheet2!A125</f>
        <v>0</v>
      </c>
      <c r="K234">
        <f>Sheet2!B125</f>
        <v>0</v>
      </c>
      <c r="L234">
        <f>Sheet2!J125</f>
        <v>0</v>
      </c>
      <c r="M234" t="str">
        <f>IFERROR(VLOOKUP(L234,Sheet5!A:B,2,0),"")</f>
        <v/>
      </c>
      <c r="N234">
        <f>Sheet2!L125</f>
        <v>0</v>
      </c>
      <c r="O234" t="str">
        <f>IFERROR(VLOOKUP(N234,Sheet10!AG:AH,2,0),"")</f>
        <v/>
      </c>
      <c r="P234">
        <f>Sheet2!M125</f>
        <v>0</v>
      </c>
      <c r="Q234">
        <f>Sheet2!N125</f>
        <v>0</v>
      </c>
      <c r="R234" t="str">
        <f>IFERROR(VLOOKUP(Q234,Sheet6!A:B,2,0),"")</f>
        <v/>
      </c>
      <c r="S234" t="s">
        <v>185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Sheet2!A126</f>
        <v>0</v>
      </c>
      <c r="K235">
        <f>Sheet2!B126</f>
        <v>0</v>
      </c>
      <c r="L235">
        <f>Sheet2!J126</f>
        <v>0</v>
      </c>
      <c r="M235" t="str">
        <f>IFERROR(VLOOKUP(L235,Sheet5!A:B,2,0),"")</f>
        <v/>
      </c>
      <c r="N235">
        <f>Sheet2!L126</f>
        <v>0</v>
      </c>
      <c r="O235" t="str">
        <f>IFERROR(VLOOKUP(N235,Sheet10!AG:AH,2,0),"")</f>
        <v/>
      </c>
      <c r="P235">
        <f>Sheet2!M126</f>
        <v>0</v>
      </c>
      <c r="Q235">
        <f>Sheet2!N126</f>
        <v>0</v>
      </c>
      <c r="R235" t="str">
        <f>IFERROR(VLOOKUP(Q235,Sheet6!A:B,2,0),"")</f>
        <v/>
      </c>
      <c r="S235" t="s">
        <v>185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Sheet2!A127</f>
        <v>0</v>
      </c>
      <c r="K236">
        <f>Sheet2!B127</f>
        <v>0</v>
      </c>
      <c r="L236">
        <f>Sheet2!J127</f>
        <v>0</v>
      </c>
      <c r="M236" t="str">
        <f>IFERROR(VLOOKUP(L236,Sheet5!A:B,2,0),"")</f>
        <v/>
      </c>
      <c r="N236">
        <f>Sheet2!L127</f>
        <v>0</v>
      </c>
      <c r="O236" t="str">
        <f>IFERROR(VLOOKUP(N236,Sheet10!AG:AH,2,0),"")</f>
        <v/>
      </c>
      <c r="P236">
        <f>Sheet2!M127</f>
        <v>0</v>
      </c>
      <c r="Q236">
        <f>Sheet2!N127</f>
        <v>0</v>
      </c>
      <c r="R236" t="str">
        <f>IFERROR(VLOOKUP(Q236,Sheet6!A:B,2,0),"")</f>
        <v/>
      </c>
      <c r="S236" t="s">
        <v>185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Sheet2!A128</f>
        <v>0</v>
      </c>
      <c r="K237">
        <f>Sheet2!B128</f>
        <v>0</v>
      </c>
      <c r="L237">
        <f>Sheet2!J128</f>
        <v>0</v>
      </c>
      <c r="M237" t="str">
        <f>IFERROR(VLOOKUP(L237,Sheet5!A:B,2,0),"")</f>
        <v/>
      </c>
      <c r="N237">
        <f>Sheet2!L128</f>
        <v>0</v>
      </c>
      <c r="O237" t="str">
        <f>IFERROR(VLOOKUP(N237,Sheet10!AG:AH,2,0),"")</f>
        <v/>
      </c>
      <c r="P237">
        <f>Sheet2!M128</f>
        <v>0</v>
      </c>
      <c r="Q237">
        <f>Sheet2!N128</f>
        <v>0</v>
      </c>
      <c r="R237" t="str">
        <f>IFERROR(VLOOKUP(Q237,Sheet6!A:B,2,0),"")</f>
        <v/>
      </c>
      <c r="S237" t="s">
        <v>185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Sheet2!A129</f>
        <v>0</v>
      </c>
      <c r="K238">
        <f>Sheet2!B129</f>
        <v>0</v>
      </c>
      <c r="L238">
        <f>Sheet2!J129</f>
        <v>0</v>
      </c>
      <c r="M238" t="str">
        <f>IFERROR(VLOOKUP(L238,Sheet5!A:B,2,0),"")</f>
        <v/>
      </c>
      <c r="N238">
        <f>Sheet2!L129</f>
        <v>0</v>
      </c>
      <c r="O238" t="str">
        <f>IFERROR(VLOOKUP(N238,Sheet10!AG:AH,2,0),"")</f>
        <v/>
      </c>
      <c r="P238">
        <f>Sheet2!M129</f>
        <v>0</v>
      </c>
      <c r="Q238">
        <f>Sheet2!N129</f>
        <v>0</v>
      </c>
      <c r="R238" t="str">
        <f>IFERROR(VLOOKUP(Q238,Sheet6!A:B,2,0),"")</f>
        <v/>
      </c>
      <c r="S238" t="s">
        <v>185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Sheet2!A130</f>
        <v>0</v>
      </c>
      <c r="K239">
        <f>Sheet2!B130</f>
        <v>0</v>
      </c>
      <c r="L239">
        <f>Sheet2!J130</f>
        <v>0</v>
      </c>
      <c r="M239" t="str">
        <f>IFERROR(VLOOKUP(L239,Sheet5!A:B,2,0),"")</f>
        <v/>
      </c>
      <c r="N239">
        <f>Sheet2!L130</f>
        <v>0</v>
      </c>
      <c r="O239" t="str">
        <f>IFERROR(VLOOKUP(N239,Sheet10!AG:AH,2,0),"")</f>
        <v/>
      </c>
      <c r="P239">
        <f>Sheet2!M130</f>
        <v>0</v>
      </c>
      <c r="Q239">
        <f>Sheet2!N130</f>
        <v>0</v>
      </c>
      <c r="R239" t="str">
        <f>IFERROR(VLOOKUP(Q239,Sheet6!A:B,2,0),"")</f>
        <v/>
      </c>
      <c r="S239" t="s">
        <v>185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Sheet2!A131</f>
        <v>0</v>
      </c>
      <c r="K240">
        <f>Sheet2!B131</f>
        <v>0</v>
      </c>
      <c r="L240">
        <f>Sheet2!J131</f>
        <v>0</v>
      </c>
      <c r="M240" t="str">
        <f>IFERROR(VLOOKUP(L240,Sheet5!A:B,2,0),"")</f>
        <v/>
      </c>
      <c r="N240">
        <f>Sheet2!L131</f>
        <v>0</v>
      </c>
      <c r="O240" t="str">
        <f>IFERROR(VLOOKUP(N240,Sheet10!AG:AH,2,0),"")</f>
        <v/>
      </c>
      <c r="P240">
        <f>Sheet2!M131</f>
        <v>0</v>
      </c>
      <c r="Q240">
        <f>Sheet2!N131</f>
        <v>0</v>
      </c>
      <c r="R240" t="str">
        <f>IFERROR(VLOOKUP(Q240,Sheet6!A:B,2,0),"")</f>
        <v/>
      </c>
      <c r="S240" t="s">
        <v>185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Sheet2!A132</f>
        <v>0</v>
      </c>
      <c r="K241">
        <f>Sheet2!B132</f>
        <v>0</v>
      </c>
      <c r="L241">
        <f>Sheet2!J132</f>
        <v>0</v>
      </c>
      <c r="M241" t="str">
        <f>IFERROR(VLOOKUP(L241,Sheet5!A:B,2,0),"")</f>
        <v/>
      </c>
      <c r="N241">
        <f>Sheet2!L132</f>
        <v>0</v>
      </c>
      <c r="O241" t="str">
        <f>IFERROR(VLOOKUP(N241,Sheet10!AG:AH,2,0),"")</f>
        <v/>
      </c>
      <c r="P241">
        <f>Sheet2!M132</f>
        <v>0</v>
      </c>
      <c r="Q241">
        <f>Sheet2!N132</f>
        <v>0</v>
      </c>
      <c r="R241" t="str">
        <f>IFERROR(VLOOKUP(Q241,Sheet6!A:B,2,0),"")</f>
        <v/>
      </c>
      <c r="S241" t="s">
        <v>185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Sheet2!A133</f>
        <v>0</v>
      </c>
      <c r="K242">
        <f>Sheet2!B133</f>
        <v>0</v>
      </c>
      <c r="L242">
        <f>Sheet2!J133</f>
        <v>0</v>
      </c>
      <c r="M242" t="str">
        <f>IFERROR(VLOOKUP(L242,Sheet5!A:B,2,0),"")</f>
        <v/>
      </c>
      <c r="N242">
        <f>Sheet2!L133</f>
        <v>0</v>
      </c>
      <c r="O242" t="str">
        <f>IFERROR(VLOOKUP(N242,Sheet10!AG:AH,2,0),"")</f>
        <v/>
      </c>
      <c r="P242">
        <f>Sheet2!M133</f>
        <v>0</v>
      </c>
      <c r="Q242">
        <f>Sheet2!N133</f>
        <v>0</v>
      </c>
      <c r="R242" t="str">
        <f>IFERROR(VLOOKUP(Q242,Sheet6!A:B,2,0),"")</f>
        <v/>
      </c>
      <c r="S242" t="s">
        <v>185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Sheet2!A134</f>
        <v>0</v>
      </c>
      <c r="K243">
        <f>Sheet2!B134</f>
        <v>0</v>
      </c>
      <c r="L243">
        <f>Sheet2!J134</f>
        <v>0</v>
      </c>
      <c r="M243" t="str">
        <f>IFERROR(VLOOKUP(L243,Sheet5!A:B,2,0),"")</f>
        <v/>
      </c>
      <c r="N243">
        <f>Sheet2!L134</f>
        <v>0</v>
      </c>
      <c r="O243" t="str">
        <f>IFERROR(VLOOKUP(N243,Sheet10!AG:AH,2,0),"")</f>
        <v/>
      </c>
      <c r="P243">
        <f>Sheet2!M134</f>
        <v>0</v>
      </c>
      <c r="Q243">
        <f>Sheet2!N134</f>
        <v>0</v>
      </c>
      <c r="R243" t="str">
        <f>IFERROR(VLOOKUP(Q243,Sheet6!A:B,2,0),"")</f>
        <v/>
      </c>
      <c r="S243" t="s">
        <v>185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Sheet2!A135</f>
        <v>0</v>
      </c>
      <c r="K244">
        <f>Sheet2!B135</f>
        <v>0</v>
      </c>
      <c r="L244">
        <f>Sheet2!J135</f>
        <v>0</v>
      </c>
      <c r="M244" t="str">
        <f>IFERROR(VLOOKUP(L244,Sheet5!A:B,2,0),"")</f>
        <v/>
      </c>
      <c r="N244">
        <f>Sheet2!L135</f>
        <v>0</v>
      </c>
      <c r="O244" t="str">
        <f>IFERROR(VLOOKUP(N244,Sheet10!AG:AH,2,0),"")</f>
        <v/>
      </c>
      <c r="P244">
        <f>Sheet2!M135</f>
        <v>0</v>
      </c>
      <c r="Q244">
        <f>Sheet2!N135</f>
        <v>0</v>
      </c>
      <c r="R244" t="str">
        <f>IFERROR(VLOOKUP(Q244,Sheet6!A:B,2,0),"")</f>
        <v/>
      </c>
      <c r="S244" t="s">
        <v>185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Sheet2!A136</f>
        <v>0</v>
      </c>
      <c r="K245">
        <f>Sheet2!B136</f>
        <v>0</v>
      </c>
      <c r="L245">
        <f>Sheet2!J136</f>
        <v>0</v>
      </c>
      <c r="M245" t="str">
        <f>IFERROR(VLOOKUP(L245,Sheet5!A:B,2,0),"")</f>
        <v/>
      </c>
      <c r="N245">
        <f>Sheet2!L136</f>
        <v>0</v>
      </c>
      <c r="O245" t="str">
        <f>IFERROR(VLOOKUP(N245,Sheet10!AG:AH,2,0),"")</f>
        <v/>
      </c>
      <c r="P245">
        <f>Sheet2!M136</f>
        <v>0</v>
      </c>
      <c r="Q245">
        <f>Sheet2!N136</f>
        <v>0</v>
      </c>
      <c r="R245" t="str">
        <f>IFERROR(VLOOKUP(Q245,Sheet6!A:B,2,0),"")</f>
        <v/>
      </c>
      <c r="S245" t="s">
        <v>185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Sheet2!A137</f>
        <v>0</v>
      </c>
      <c r="K246">
        <f>Sheet2!B137</f>
        <v>0</v>
      </c>
      <c r="L246">
        <f>Sheet2!J137</f>
        <v>0</v>
      </c>
      <c r="M246" t="str">
        <f>IFERROR(VLOOKUP(L246,Sheet5!A:B,2,0),"")</f>
        <v/>
      </c>
      <c r="N246">
        <f>Sheet2!L137</f>
        <v>0</v>
      </c>
      <c r="O246" t="str">
        <f>IFERROR(VLOOKUP(N246,Sheet10!AG:AH,2,0),"")</f>
        <v/>
      </c>
      <c r="P246">
        <f>Sheet2!M137</f>
        <v>0</v>
      </c>
      <c r="Q246">
        <f>Sheet2!N137</f>
        <v>0</v>
      </c>
      <c r="R246" t="str">
        <f>IFERROR(VLOOKUP(Q246,Sheet6!A:B,2,0),"")</f>
        <v/>
      </c>
      <c r="S246" t="s">
        <v>185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Sheet2!A138</f>
        <v>0</v>
      </c>
      <c r="K247">
        <f>Sheet2!B138</f>
        <v>0</v>
      </c>
      <c r="L247">
        <f>Sheet2!J138</f>
        <v>0</v>
      </c>
      <c r="M247" t="str">
        <f>IFERROR(VLOOKUP(L247,Sheet5!A:B,2,0),"")</f>
        <v/>
      </c>
      <c r="N247">
        <f>Sheet2!L138</f>
        <v>0</v>
      </c>
      <c r="O247" t="str">
        <f>IFERROR(VLOOKUP(N247,Sheet10!AG:AH,2,0),"")</f>
        <v/>
      </c>
      <c r="P247">
        <f>Sheet2!M138</f>
        <v>0</v>
      </c>
      <c r="Q247">
        <f>Sheet2!N138</f>
        <v>0</v>
      </c>
      <c r="R247" t="str">
        <f>IFERROR(VLOOKUP(Q247,Sheet6!A:B,2,0),"")</f>
        <v/>
      </c>
      <c r="S247" t="s">
        <v>185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Sheet2!A139</f>
        <v>0</v>
      </c>
      <c r="K248">
        <f>Sheet2!B139</f>
        <v>0</v>
      </c>
      <c r="L248">
        <f>Sheet2!J139</f>
        <v>0</v>
      </c>
      <c r="M248" t="str">
        <f>IFERROR(VLOOKUP(L248,Sheet5!A:B,2,0),"")</f>
        <v/>
      </c>
      <c r="N248">
        <f>Sheet2!L139</f>
        <v>0</v>
      </c>
      <c r="O248" t="str">
        <f>IFERROR(VLOOKUP(N248,Sheet10!AG:AH,2,0),"")</f>
        <v/>
      </c>
      <c r="P248">
        <f>Sheet2!M139</f>
        <v>0</v>
      </c>
      <c r="Q248">
        <f>Sheet2!N139</f>
        <v>0</v>
      </c>
      <c r="R248" t="str">
        <f>IFERROR(VLOOKUP(Q248,Sheet6!A:B,2,0),"")</f>
        <v/>
      </c>
      <c r="S248" t="s">
        <v>185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Sheet2!A140</f>
        <v>0</v>
      </c>
      <c r="K249">
        <f>Sheet2!B140</f>
        <v>0</v>
      </c>
      <c r="L249">
        <f>Sheet2!J140</f>
        <v>0</v>
      </c>
      <c r="M249" t="str">
        <f>IFERROR(VLOOKUP(L249,Sheet5!A:B,2,0),"")</f>
        <v/>
      </c>
      <c r="N249">
        <f>Sheet2!L140</f>
        <v>0</v>
      </c>
      <c r="O249" t="str">
        <f>IFERROR(VLOOKUP(N249,Sheet10!AG:AH,2,0),"")</f>
        <v/>
      </c>
      <c r="P249">
        <f>Sheet2!M140</f>
        <v>0</v>
      </c>
      <c r="Q249">
        <f>Sheet2!N140</f>
        <v>0</v>
      </c>
      <c r="R249" t="str">
        <f>IFERROR(VLOOKUP(Q249,Sheet6!A:B,2,0),"")</f>
        <v/>
      </c>
      <c r="S249" t="s">
        <v>185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Sheet2!A141</f>
        <v>0</v>
      </c>
      <c r="K250">
        <f>Sheet2!B141</f>
        <v>0</v>
      </c>
      <c r="L250">
        <f>Sheet2!J141</f>
        <v>0</v>
      </c>
      <c r="M250" t="str">
        <f>IFERROR(VLOOKUP(L250,Sheet5!A:B,2,0),"")</f>
        <v/>
      </c>
      <c r="N250">
        <f>Sheet2!L141</f>
        <v>0</v>
      </c>
      <c r="O250" t="str">
        <f>IFERROR(VLOOKUP(N250,Sheet10!AG:AH,2,0),"")</f>
        <v/>
      </c>
      <c r="P250">
        <f>Sheet2!M141</f>
        <v>0</v>
      </c>
      <c r="Q250">
        <f>Sheet2!N141</f>
        <v>0</v>
      </c>
      <c r="R250" t="str">
        <f>IFERROR(VLOOKUP(Q250,Sheet6!A:B,2,0),"")</f>
        <v/>
      </c>
      <c r="S250" t="s">
        <v>185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Sheet2!A142</f>
        <v>0</v>
      </c>
      <c r="K251">
        <f>Sheet2!B142</f>
        <v>0</v>
      </c>
      <c r="L251">
        <f>Sheet2!J142</f>
        <v>0</v>
      </c>
      <c r="M251" t="str">
        <f>IFERROR(VLOOKUP(L251,Sheet5!A:B,2,0),"")</f>
        <v/>
      </c>
      <c r="N251">
        <f>Sheet2!L142</f>
        <v>0</v>
      </c>
      <c r="O251" t="str">
        <f>IFERROR(VLOOKUP(N251,Sheet10!AG:AH,2,0),"")</f>
        <v/>
      </c>
      <c r="P251">
        <f>Sheet2!M142</f>
        <v>0</v>
      </c>
      <c r="Q251">
        <f>Sheet2!N142</f>
        <v>0</v>
      </c>
      <c r="R251" t="str">
        <f>IFERROR(VLOOKUP(Q251,Sheet6!A:B,2,0),"")</f>
        <v/>
      </c>
      <c r="S251" t="s">
        <v>185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Sheet2!A143</f>
        <v>0</v>
      </c>
      <c r="K252">
        <f>Sheet2!B143</f>
        <v>0</v>
      </c>
      <c r="L252">
        <f>Sheet2!J143</f>
        <v>0</v>
      </c>
      <c r="M252" t="str">
        <f>IFERROR(VLOOKUP(L252,Sheet5!A:B,2,0),"")</f>
        <v/>
      </c>
      <c r="N252">
        <f>Sheet2!L143</f>
        <v>0</v>
      </c>
      <c r="O252" t="str">
        <f>IFERROR(VLOOKUP(N252,Sheet10!AG:AH,2,0),"")</f>
        <v/>
      </c>
      <c r="P252">
        <f>Sheet2!M143</f>
        <v>0</v>
      </c>
      <c r="Q252">
        <f>Sheet2!N143</f>
        <v>0</v>
      </c>
      <c r="R252" t="str">
        <f>IFERROR(VLOOKUP(Q252,Sheet6!A:B,2,0),"")</f>
        <v/>
      </c>
      <c r="S252" t="s">
        <v>185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Sheet2!A144</f>
        <v>0</v>
      </c>
      <c r="K253">
        <f>Sheet2!B144</f>
        <v>0</v>
      </c>
      <c r="L253">
        <f>Sheet2!J144</f>
        <v>0</v>
      </c>
      <c r="M253" t="str">
        <f>IFERROR(VLOOKUP(L253,Sheet5!A:B,2,0),"")</f>
        <v/>
      </c>
      <c r="N253">
        <f>Sheet2!L144</f>
        <v>0</v>
      </c>
      <c r="O253" t="str">
        <f>IFERROR(VLOOKUP(N253,Sheet10!AG:AH,2,0),"")</f>
        <v/>
      </c>
      <c r="P253">
        <f>Sheet2!M144</f>
        <v>0</v>
      </c>
      <c r="Q253">
        <f>Sheet2!N144</f>
        <v>0</v>
      </c>
      <c r="R253" t="str">
        <f>IFERROR(VLOOKUP(Q253,Sheet6!A:B,2,0),"")</f>
        <v/>
      </c>
      <c r="S253" t="s">
        <v>185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Sheet2!A145</f>
        <v>0</v>
      </c>
      <c r="K254">
        <f>Sheet2!B145</f>
        <v>0</v>
      </c>
      <c r="L254">
        <f>Sheet2!J145</f>
        <v>0</v>
      </c>
      <c r="M254" t="str">
        <f>IFERROR(VLOOKUP(L254,Sheet5!A:B,2,0),"")</f>
        <v/>
      </c>
      <c r="N254">
        <f>Sheet2!L145</f>
        <v>0</v>
      </c>
      <c r="O254" t="str">
        <f>IFERROR(VLOOKUP(N254,Sheet10!AG:AH,2,0),"")</f>
        <v/>
      </c>
      <c r="P254">
        <f>Sheet2!M145</f>
        <v>0</v>
      </c>
      <c r="Q254">
        <f>Sheet2!N145</f>
        <v>0</v>
      </c>
      <c r="R254" t="str">
        <f>IFERROR(VLOOKUP(Q254,Sheet6!A:B,2,0),"")</f>
        <v/>
      </c>
      <c r="S254" t="s">
        <v>185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Sheet2!A146</f>
        <v>0</v>
      </c>
      <c r="K255">
        <f>Sheet2!B146</f>
        <v>0</v>
      </c>
      <c r="L255">
        <f>Sheet2!J146</f>
        <v>0</v>
      </c>
      <c r="M255" t="str">
        <f>IFERROR(VLOOKUP(L255,Sheet5!A:B,2,0),"")</f>
        <v/>
      </c>
      <c r="N255">
        <f>Sheet2!L146</f>
        <v>0</v>
      </c>
      <c r="O255" t="str">
        <f>IFERROR(VLOOKUP(N255,Sheet10!AG:AH,2,0),"")</f>
        <v/>
      </c>
      <c r="P255">
        <f>Sheet2!M146</f>
        <v>0</v>
      </c>
      <c r="Q255">
        <f>Sheet2!N146</f>
        <v>0</v>
      </c>
      <c r="R255" t="str">
        <f>IFERROR(VLOOKUP(Q255,Sheet6!A:B,2,0),"")</f>
        <v/>
      </c>
      <c r="S255" t="s">
        <v>185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Sheet2!A147</f>
        <v>0</v>
      </c>
      <c r="K256">
        <f>Sheet2!B147</f>
        <v>0</v>
      </c>
      <c r="L256">
        <f>Sheet2!J147</f>
        <v>0</v>
      </c>
      <c r="M256" t="str">
        <f>IFERROR(VLOOKUP(L256,Sheet5!A:B,2,0),"")</f>
        <v/>
      </c>
      <c r="N256">
        <f>Sheet2!L147</f>
        <v>0</v>
      </c>
      <c r="O256" t="str">
        <f>IFERROR(VLOOKUP(N256,Sheet10!AG:AH,2,0),"")</f>
        <v/>
      </c>
      <c r="P256">
        <f>Sheet2!M147</f>
        <v>0</v>
      </c>
      <c r="Q256">
        <f>Sheet2!N147</f>
        <v>0</v>
      </c>
      <c r="R256" t="str">
        <f>IFERROR(VLOOKUP(Q256,Sheet6!A:B,2,0),"")</f>
        <v/>
      </c>
      <c r="S256" t="s">
        <v>185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Sheet2!A148</f>
        <v>0</v>
      </c>
      <c r="K257">
        <f>Sheet2!B148</f>
        <v>0</v>
      </c>
      <c r="L257">
        <f>Sheet2!J148</f>
        <v>0</v>
      </c>
      <c r="M257" t="str">
        <f>IFERROR(VLOOKUP(L257,Sheet5!A:B,2,0),"")</f>
        <v/>
      </c>
      <c r="N257">
        <f>Sheet2!L148</f>
        <v>0</v>
      </c>
      <c r="O257" t="str">
        <f>IFERROR(VLOOKUP(N257,Sheet10!AG:AH,2,0),"")</f>
        <v/>
      </c>
      <c r="P257">
        <f>Sheet2!M148</f>
        <v>0</v>
      </c>
      <c r="Q257">
        <f>Sheet2!N148</f>
        <v>0</v>
      </c>
      <c r="R257" t="str">
        <f>IFERROR(VLOOKUP(Q257,Sheet6!A:B,2,0),"")</f>
        <v/>
      </c>
      <c r="S257" t="s">
        <v>185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Sheet2!A149</f>
        <v>0</v>
      </c>
      <c r="K258">
        <f>Sheet2!B149</f>
        <v>0</v>
      </c>
      <c r="L258">
        <f>Sheet2!J149</f>
        <v>0</v>
      </c>
      <c r="M258" t="str">
        <f>IFERROR(VLOOKUP(L258,Sheet5!A:B,2,0),"")</f>
        <v/>
      </c>
      <c r="N258">
        <f>Sheet2!L149</f>
        <v>0</v>
      </c>
      <c r="O258" t="str">
        <f>IFERROR(VLOOKUP(N258,Sheet10!AG:AH,2,0),"")</f>
        <v/>
      </c>
      <c r="P258">
        <f>Sheet2!M149</f>
        <v>0</v>
      </c>
      <c r="Q258">
        <f>Sheet2!N149</f>
        <v>0</v>
      </c>
      <c r="R258" t="str">
        <f>IFERROR(VLOOKUP(Q258,Sheet6!A:B,2,0),"")</f>
        <v/>
      </c>
      <c r="S258" t="s">
        <v>185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Sheet2!A150</f>
        <v>0</v>
      </c>
      <c r="K259">
        <f>Sheet2!B150</f>
        <v>0</v>
      </c>
      <c r="L259">
        <f>Sheet2!J150</f>
        <v>0</v>
      </c>
      <c r="M259" t="str">
        <f>IFERROR(VLOOKUP(L259,Sheet5!A:B,2,0),"")</f>
        <v/>
      </c>
      <c r="N259">
        <f>Sheet2!L150</f>
        <v>0</v>
      </c>
      <c r="O259" t="str">
        <f>IFERROR(VLOOKUP(N259,Sheet10!AG:AH,2,0),"")</f>
        <v/>
      </c>
      <c r="P259">
        <f>Sheet2!M150</f>
        <v>0</v>
      </c>
      <c r="Q259">
        <f>Sheet2!N150</f>
        <v>0</v>
      </c>
      <c r="R259" t="str">
        <f>IFERROR(VLOOKUP(Q259,Sheet6!A:B,2,0),"")</f>
        <v/>
      </c>
      <c r="S259" t="s">
        <v>185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Sheet2!A151</f>
        <v>0</v>
      </c>
      <c r="K260">
        <f>Sheet2!B151</f>
        <v>0</v>
      </c>
      <c r="L260">
        <f>Sheet2!J151</f>
        <v>0</v>
      </c>
      <c r="M260" t="str">
        <f>IFERROR(VLOOKUP(L260,Sheet5!A:B,2,0),"")</f>
        <v/>
      </c>
      <c r="N260">
        <f>Sheet2!L151</f>
        <v>0</v>
      </c>
      <c r="O260" t="str">
        <f>IFERROR(VLOOKUP(N260,Sheet10!AG:AH,2,0),"")</f>
        <v/>
      </c>
      <c r="P260">
        <f>Sheet2!M151</f>
        <v>0</v>
      </c>
      <c r="Q260">
        <f>Sheet2!N151</f>
        <v>0</v>
      </c>
      <c r="R260" t="str">
        <f>IFERROR(VLOOKUP(Q260,Sheet6!A:B,2,0),"")</f>
        <v/>
      </c>
      <c r="S260" t="s">
        <v>185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Sheet2!A152</f>
        <v>0</v>
      </c>
      <c r="K261">
        <f>Sheet2!B152</f>
        <v>0</v>
      </c>
      <c r="L261">
        <f>Sheet2!J152</f>
        <v>0</v>
      </c>
      <c r="M261" t="str">
        <f>IFERROR(VLOOKUP(L261,Sheet5!A:B,2,0),"")</f>
        <v/>
      </c>
      <c r="N261">
        <f>Sheet2!L152</f>
        <v>0</v>
      </c>
      <c r="O261" t="str">
        <f>IFERROR(VLOOKUP(N261,Sheet10!AG:AH,2,0),"")</f>
        <v/>
      </c>
      <c r="P261">
        <f>Sheet2!M152</f>
        <v>0</v>
      </c>
      <c r="Q261">
        <f>Sheet2!N152</f>
        <v>0</v>
      </c>
      <c r="R261" t="str">
        <f>IFERROR(VLOOKUP(Q261,Sheet6!A:B,2,0),"")</f>
        <v/>
      </c>
      <c r="S261" t="s">
        <v>185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Sheet2!A153</f>
        <v>0</v>
      </c>
      <c r="K262">
        <f>Sheet2!B153</f>
        <v>0</v>
      </c>
      <c r="L262">
        <f>Sheet2!J153</f>
        <v>0</v>
      </c>
      <c r="M262" t="str">
        <f>IFERROR(VLOOKUP(L262,Sheet5!A:B,2,0),"")</f>
        <v/>
      </c>
      <c r="N262">
        <f>Sheet2!L153</f>
        <v>0</v>
      </c>
      <c r="O262" t="str">
        <f>IFERROR(VLOOKUP(N262,Sheet10!AG:AH,2,0),"")</f>
        <v/>
      </c>
      <c r="P262">
        <f>Sheet2!M153</f>
        <v>0</v>
      </c>
      <c r="Q262">
        <f>Sheet2!N153</f>
        <v>0</v>
      </c>
      <c r="R262" t="str">
        <f>IFERROR(VLOOKUP(Q262,Sheet6!A:B,2,0),"")</f>
        <v/>
      </c>
      <c r="S262" t="s">
        <v>185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Sheet2!A154</f>
        <v>0</v>
      </c>
      <c r="K263">
        <f>Sheet2!B154</f>
        <v>0</v>
      </c>
      <c r="L263">
        <f>Sheet2!J154</f>
        <v>0</v>
      </c>
      <c r="M263" t="str">
        <f>IFERROR(VLOOKUP(L263,Sheet5!A:B,2,0),"")</f>
        <v/>
      </c>
      <c r="N263">
        <f>Sheet2!L154</f>
        <v>0</v>
      </c>
      <c r="O263" t="str">
        <f>IFERROR(VLOOKUP(N263,Sheet10!AG:AH,2,0),"")</f>
        <v/>
      </c>
      <c r="P263">
        <f>Sheet2!M154</f>
        <v>0</v>
      </c>
      <c r="Q263">
        <f>Sheet2!N154</f>
        <v>0</v>
      </c>
      <c r="R263" t="str">
        <f>IFERROR(VLOOKUP(Q263,Sheet6!A:B,2,0),"")</f>
        <v/>
      </c>
      <c r="S263" t="s">
        <v>185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Sheet2!A155</f>
        <v>0</v>
      </c>
      <c r="K264">
        <f>Sheet2!B155</f>
        <v>0</v>
      </c>
      <c r="L264">
        <f>Sheet2!J155</f>
        <v>0</v>
      </c>
      <c r="M264" t="str">
        <f>IFERROR(VLOOKUP(L264,Sheet5!A:B,2,0),"")</f>
        <v/>
      </c>
      <c r="N264">
        <f>Sheet2!L155</f>
        <v>0</v>
      </c>
      <c r="O264" t="str">
        <f>IFERROR(VLOOKUP(N264,Sheet10!AG:AH,2,0),"")</f>
        <v/>
      </c>
      <c r="P264">
        <f>Sheet2!M155</f>
        <v>0</v>
      </c>
      <c r="Q264">
        <f>Sheet2!N155</f>
        <v>0</v>
      </c>
      <c r="R264" t="str">
        <f>IFERROR(VLOOKUP(Q264,Sheet6!A:B,2,0),"")</f>
        <v/>
      </c>
      <c r="S264" t="s">
        <v>185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Sheet2!A156</f>
        <v>0</v>
      </c>
      <c r="K265">
        <f>Sheet2!B156</f>
        <v>0</v>
      </c>
      <c r="L265">
        <f>Sheet2!J156</f>
        <v>0</v>
      </c>
      <c r="M265" t="str">
        <f>IFERROR(VLOOKUP(L265,Sheet5!A:B,2,0),"")</f>
        <v/>
      </c>
      <c r="N265">
        <f>Sheet2!L156</f>
        <v>0</v>
      </c>
      <c r="O265" t="str">
        <f>IFERROR(VLOOKUP(N265,Sheet10!AG:AH,2,0),"")</f>
        <v/>
      </c>
      <c r="P265">
        <f>Sheet2!M156</f>
        <v>0</v>
      </c>
      <c r="Q265">
        <f>Sheet2!N156</f>
        <v>0</v>
      </c>
      <c r="R265" t="str">
        <f>IFERROR(VLOOKUP(Q265,Sheet6!A:B,2,0),"")</f>
        <v/>
      </c>
      <c r="S265" t="s">
        <v>185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Sheet2!A157</f>
        <v>0</v>
      </c>
      <c r="K266">
        <f>Sheet2!B157</f>
        <v>0</v>
      </c>
      <c r="L266">
        <f>Sheet2!J157</f>
        <v>0</v>
      </c>
      <c r="M266" t="str">
        <f>IFERROR(VLOOKUP(L266,Sheet5!A:B,2,0),"")</f>
        <v/>
      </c>
      <c r="N266">
        <f>Sheet2!L157</f>
        <v>0</v>
      </c>
      <c r="O266" t="str">
        <f>IFERROR(VLOOKUP(N266,Sheet10!AG:AH,2,0),"")</f>
        <v/>
      </c>
      <c r="P266">
        <f>Sheet2!M157</f>
        <v>0</v>
      </c>
      <c r="Q266">
        <f>Sheet2!N157</f>
        <v>0</v>
      </c>
      <c r="R266" t="str">
        <f>IFERROR(VLOOKUP(Q266,Sheet6!A:B,2,0),"")</f>
        <v/>
      </c>
      <c r="S266" t="s">
        <v>185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Sheet2!A158</f>
        <v>0</v>
      </c>
      <c r="K267">
        <f>Sheet2!B158</f>
        <v>0</v>
      </c>
      <c r="L267">
        <f>Sheet2!J158</f>
        <v>0</v>
      </c>
      <c r="M267" t="str">
        <f>IFERROR(VLOOKUP(L267,Sheet5!A:B,2,0),"")</f>
        <v/>
      </c>
      <c r="N267">
        <f>Sheet2!L158</f>
        <v>0</v>
      </c>
      <c r="O267" t="str">
        <f>IFERROR(VLOOKUP(N267,Sheet10!AG:AH,2,0),"")</f>
        <v/>
      </c>
      <c r="P267">
        <f>Sheet2!M158</f>
        <v>0</v>
      </c>
      <c r="Q267">
        <f>Sheet2!N158</f>
        <v>0</v>
      </c>
      <c r="R267" t="str">
        <f>IFERROR(VLOOKUP(Q267,Sheet6!A:B,2,0),"")</f>
        <v/>
      </c>
      <c r="S267" t="s">
        <v>185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Sheet2!A159</f>
        <v>0</v>
      </c>
      <c r="K268">
        <f>Sheet2!B159</f>
        <v>0</v>
      </c>
      <c r="L268">
        <f>Sheet2!J159</f>
        <v>0</v>
      </c>
      <c r="M268" t="str">
        <f>IFERROR(VLOOKUP(L268,Sheet5!A:B,2,0),"")</f>
        <v/>
      </c>
      <c r="N268">
        <f>Sheet2!L159</f>
        <v>0</v>
      </c>
      <c r="O268" t="str">
        <f>IFERROR(VLOOKUP(N268,Sheet10!AG:AH,2,0),"")</f>
        <v/>
      </c>
      <c r="P268">
        <f>Sheet2!M159</f>
        <v>0</v>
      </c>
      <c r="Q268">
        <f>Sheet2!N159</f>
        <v>0</v>
      </c>
      <c r="R268" t="str">
        <f>IFERROR(VLOOKUP(Q268,Sheet6!A:B,2,0),"")</f>
        <v/>
      </c>
      <c r="S268" t="s">
        <v>185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Sheet2!A160</f>
        <v>0</v>
      </c>
      <c r="K269">
        <f>Sheet2!B160</f>
        <v>0</v>
      </c>
      <c r="L269">
        <f>Sheet2!J160</f>
        <v>0</v>
      </c>
      <c r="M269" t="str">
        <f>IFERROR(VLOOKUP(L269,Sheet5!A:B,2,0),"")</f>
        <v/>
      </c>
      <c r="N269">
        <f>Sheet2!L160</f>
        <v>0</v>
      </c>
      <c r="O269" t="str">
        <f>IFERROR(VLOOKUP(N269,Sheet10!AG:AH,2,0),"")</f>
        <v/>
      </c>
      <c r="P269">
        <f>Sheet2!M160</f>
        <v>0</v>
      </c>
      <c r="Q269">
        <f>Sheet2!N160</f>
        <v>0</v>
      </c>
      <c r="R269" t="str">
        <f>IFERROR(VLOOKUP(Q269,Sheet6!A:B,2,0),"")</f>
        <v/>
      </c>
      <c r="S269" t="s">
        <v>185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Sheet2!A161</f>
        <v>0</v>
      </c>
      <c r="K270">
        <f>Sheet2!B161</f>
        <v>0</v>
      </c>
      <c r="L270">
        <f>Sheet2!J161</f>
        <v>0</v>
      </c>
      <c r="M270" t="str">
        <f>IFERROR(VLOOKUP(L270,Sheet5!A:B,2,0),"")</f>
        <v/>
      </c>
      <c r="N270">
        <f>Sheet2!L161</f>
        <v>0</v>
      </c>
      <c r="O270" t="str">
        <f>IFERROR(VLOOKUP(N270,Sheet10!AG:AH,2,0),"")</f>
        <v/>
      </c>
      <c r="P270">
        <f>Sheet2!M161</f>
        <v>0</v>
      </c>
      <c r="Q270">
        <f>Sheet2!N161</f>
        <v>0</v>
      </c>
      <c r="R270" t="str">
        <f>IFERROR(VLOOKUP(Q270,Sheet6!A:B,2,0),"")</f>
        <v/>
      </c>
      <c r="S270" t="s">
        <v>185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Sheet2!A162</f>
        <v>0</v>
      </c>
      <c r="K271">
        <f>Sheet2!B162</f>
        <v>0</v>
      </c>
      <c r="L271">
        <f>Sheet2!J162</f>
        <v>0</v>
      </c>
      <c r="M271" t="str">
        <f>IFERROR(VLOOKUP(L271,Sheet5!A:B,2,0),"")</f>
        <v/>
      </c>
      <c r="N271">
        <f>Sheet2!L162</f>
        <v>0</v>
      </c>
      <c r="O271" t="str">
        <f>IFERROR(VLOOKUP(N271,Sheet10!AG:AH,2,0),"")</f>
        <v/>
      </c>
      <c r="P271">
        <f>Sheet2!M162</f>
        <v>0</v>
      </c>
      <c r="Q271">
        <f>Sheet2!N162</f>
        <v>0</v>
      </c>
      <c r="R271" t="str">
        <f>IFERROR(VLOOKUP(Q271,Sheet6!A:B,2,0),"")</f>
        <v/>
      </c>
      <c r="S271" t="s">
        <v>185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Sheet2!A163</f>
        <v>0</v>
      </c>
      <c r="K272">
        <f>Sheet2!B163</f>
        <v>0</v>
      </c>
      <c r="L272">
        <f>Sheet2!J163</f>
        <v>0</v>
      </c>
      <c r="M272" t="str">
        <f>IFERROR(VLOOKUP(L272,Sheet5!A:B,2,0),"")</f>
        <v/>
      </c>
      <c r="N272">
        <f>Sheet2!L163</f>
        <v>0</v>
      </c>
      <c r="O272" t="str">
        <f>IFERROR(VLOOKUP(N272,Sheet10!AG:AH,2,0),"")</f>
        <v/>
      </c>
      <c r="P272">
        <f>Sheet2!M163</f>
        <v>0</v>
      </c>
      <c r="Q272">
        <f>Sheet2!N163</f>
        <v>0</v>
      </c>
      <c r="R272" t="str">
        <f>IFERROR(VLOOKUP(Q272,Sheet6!A:B,2,0),"")</f>
        <v/>
      </c>
      <c r="S272" t="s">
        <v>185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Sheet2!A164</f>
        <v>0</v>
      </c>
      <c r="K273">
        <f>Sheet2!B164</f>
        <v>0</v>
      </c>
      <c r="L273">
        <f>Sheet2!J164</f>
        <v>0</v>
      </c>
      <c r="M273" t="str">
        <f>IFERROR(VLOOKUP(L273,Sheet5!A:B,2,0),"")</f>
        <v/>
      </c>
      <c r="N273">
        <f>Sheet2!L164</f>
        <v>0</v>
      </c>
      <c r="O273" t="str">
        <f>IFERROR(VLOOKUP(N273,Sheet10!AG:AH,2,0),"")</f>
        <v/>
      </c>
      <c r="P273">
        <f>Sheet2!M164</f>
        <v>0</v>
      </c>
      <c r="Q273">
        <f>Sheet2!N164</f>
        <v>0</v>
      </c>
      <c r="R273" t="str">
        <f>IFERROR(VLOOKUP(Q273,Sheet6!A:B,2,0),"")</f>
        <v/>
      </c>
      <c r="S273" t="s">
        <v>185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Sheet2!A165</f>
        <v>0</v>
      </c>
      <c r="K274">
        <f>Sheet2!B165</f>
        <v>0</v>
      </c>
      <c r="L274">
        <f>Sheet2!J165</f>
        <v>0</v>
      </c>
      <c r="M274" t="str">
        <f>IFERROR(VLOOKUP(L274,Sheet5!A:B,2,0),"")</f>
        <v/>
      </c>
      <c r="N274">
        <f>Sheet2!L165</f>
        <v>0</v>
      </c>
      <c r="O274" t="str">
        <f>IFERROR(VLOOKUP(N274,Sheet10!AG:AH,2,0),"")</f>
        <v/>
      </c>
      <c r="P274">
        <f>Sheet2!M165</f>
        <v>0</v>
      </c>
      <c r="Q274">
        <f>Sheet2!N165</f>
        <v>0</v>
      </c>
      <c r="R274" t="str">
        <f>IFERROR(VLOOKUP(Q274,Sheet6!A:B,2,0),"")</f>
        <v/>
      </c>
      <c r="S274" t="s">
        <v>185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Sheet2!A166</f>
        <v>0</v>
      </c>
      <c r="K275">
        <f>Sheet2!B166</f>
        <v>0</v>
      </c>
      <c r="L275">
        <f>Sheet2!J166</f>
        <v>0</v>
      </c>
      <c r="M275" t="str">
        <f>IFERROR(VLOOKUP(L275,Sheet5!A:B,2,0),"")</f>
        <v/>
      </c>
      <c r="N275">
        <f>Sheet2!L166</f>
        <v>0</v>
      </c>
      <c r="O275" t="str">
        <f>IFERROR(VLOOKUP(N275,Sheet10!AG:AH,2,0),"")</f>
        <v/>
      </c>
      <c r="P275">
        <f>Sheet2!M166</f>
        <v>0</v>
      </c>
      <c r="Q275">
        <f>Sheet2!N166</f>
        <v>0</v>
      </c>
      <c r="R275" t="str">
        <f>IFERROR(VLOOKUP(Q275,Sheet6!A:B,2,0),"")</f>
        <v/>
      </c>
      <c r="S275" t="s">
        <v>185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Sheet2!A167</f>
        <v>0</v>
      </c>
      <c r="K276">
        <f>Sheet2!B167</f>
        <v>0</v>
      </c>
      <c r="L276">
        <f>Sheet2!J167</f>
        <v>0</v>
      </c>
      <c r="M276" t="str">
        <f>IFERROR(VLOOKUP(L276,Sheet5!A:B,2,0),"")</f>
        <v/>
      </c>
      <c r="N276">
        <f>Sheet2!L167</f>
        <v>0</v>
      </c>
      <c r="O276" t="str">
        <f>IFERROR(VLOOKUP(N276,Sheet10!AG:AH,2,0),"")</f>
        <v/>
      </c>
      <c r="P276">
        <f>Sheet2!M167</f>
        <v>0</v>
      </c>
      <c r="Q276">
        <f>Sheet2!N167</f>
        <v>0</v>
      </c>
      <c r="R276" t="str">
        <f>IFERROR(VLOOKUP(Q276,Sheet6!A:B,2,0),"")</f>
        <v/>
      </c>
      <c r="S276" t="s">
        <v>185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Sheet2!A168</f>
        <v>0</v>
      </c>
      <c r="K277">
        <f>Sheet2!B168</f>
        <v>0</v>
      </c>
      <c r="L277">
        <f>Sheet2!J168</f>
        <v>0</v>
      </c>
      <c r="M277" t="str">
        <f>IFERROR(VLOOKUP(L277,Sheet5!A:B,2,0),"")</f>
        <v/>
      </c>
      <c r="N277">
        <f>Sheet2!L168</f>
        <v>0</v>
      </c>
      <c r="O277" t="str">
        <f>IFERROR(VLOOKUP(N277,Sheet10!AG:AH,2,0),"")</f>
        <v/>
      </c>
      <c r="P277">
        <f>Sheet2!M168</f>
        <v>0</v>
      </c>
      <c r="Q277">
        <f>Sheet2!N168</f>
        <v>0</v>
      </c>
      <c r="R277" t="str">
        <f>IFERROR(VLOOKUP(Q277,Sheet6!A:B,2,0),"")</f>
        <v/>
      </c>
      <c r="S277" t="s">
        <v>185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Sheet2!A169</f>
        <v>0</v>
      </c>
      <c r="K278">
        <f>Sheet2!B169</f>
        <v>0</v>
      </c>
      <c r="L278">
        <f>Sheet2!J169</f>
        <v>0</v>
      </c>
      <c r="M278" t="str">
        <f>IFERROR(VLOOKUP(L278,Sheet5!A:B,2,0),"")</f>
        <v/>
      </c>
      <c r="N278">
        <f>Sheet2!L169</f>
        <v>0</v>
      </c>
      <c r="O278" t="str">
        <f>IFERROR(VLOOKUP(N278,Sheet10!AG:AH,2,0),"")</f>
        <v/>
      </c>
      <c r="P278">
        <f>Sheet2!M169</f>
        <v>0</v>
      </c>
      <c r="Q278">
        <f>Sheet2!N169</f>
        <v>0</v>
      </c>
      <c r="R278" t="str">
        <f>IFERROR(VLOOKUP(Q278,Sheet6!A:B,2,0),"")</f>
        <v/>
      </c>
      <c r="S278" t="s">
        <v>185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Sheet2!A170</f>
        <v>0</v>
      </c>
      <c r="K279">
        <f>Sheet2!B170</f>
        <v>0</v>
      </c>
      <c r="L279">
        <f>Sheet2!J170</f>
        <v>0</v>
      </c>
      <c r="M279" t="str">
        <f>IFERROR(VLOOKUP(L279,Sheet5!A:B,2,0),"")</f>
        <v/>
      </c>
      <c r="N279">
        <f>Sheet2!L170</f>
        <v>0</v>
      </c>
      <c r="O279" t="str">
        <f>IFERROR(VLOOKUP(N279,Sheet10!AG:AH,2,0),"")</f>
        <v/>
      </c>
      <c r="P279">
        <f>Sheet2!M170</f>
        <v>0</v>
      </c>
      <c r="Q279">
        <f>Sheet2!N170</f>
        <v>0</v>
      </c>
      <c r="R279" t="str">
        <f>IFERROR(VLOOKUP(Q279,Sheet6!A:B,2,0),"")</f>
        <v/>
      </c>
      <c r="S279" t="s">
        <v>185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無差別  男子   400m  個人メドレー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無差別  女子    50m  自由形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無差別  男子    50m  自由形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女子   200m  自由形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男子   200m  自由形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女子    50m  背泳ぎ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男子    50m  背泳ぎ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女子   200m  背泳ぎ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男子   200m  背泳ぎ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女子    50m  平泳ぎ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男子    50m  平泳ぎ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女子   200m  平泳ぎ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男子   200m  平泳ぎ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女子    50m  バタフライ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男子    50m  バタフライ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女子   200m  バタフライ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男子   200m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女子   200m  個人メドレー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男子   200m  個人メドレー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女子   100m  自由形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男子   100m  自由形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女子   100m  背泳ぎ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男子   100m  背泳ぎ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女子   100m  平泳ぎ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男子   100m  平泳ぎ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女子   100m  バタフライ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男子   100m  バタフライ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女子   400m  自由形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男子   400m  自由形  タイム決勝</v>
      </c>
    </row>
    <row r="31" spans="2:3" ht="24.95" customHeight="1" x14ac:dyDescent="0.15">
      <c r="B31" s="15" t="str">
        <f>IFERROR(Sheet6!E31,"")</f>
        <v/>
      </c>
      <c r="C31" s="15" t="str">
        <f>IFERROR(LOOKUP(B31,Sheet6!E:E,Sheet6!M:M),"")</f>
        <v xml:space="preserve">        </v>
      </c>
    </row>
    <row r="32" spans="2:3" ht="24.95" customHeight="1" x14ac:dyDescent="0.15">
      <c r="B32" s="15" t="str">
        <f>IFERROR(Sheet6!E32,"")</f>
        <v/>
      </c>
      <c r="C32" s="15" t="str">
        <f>IFERROR(LOOKUP(B32,Sheet6!E:E,Sheet6!M:M),"")</f>
        <v xml:space="preserve">        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ﾌｨｯﾀ新居浜      </v>
      </c>
      <c r="F2" s="26" t="str">
        <f t="shared" ref="F2:F65" si="1">MID(G2,1,7)</f>
        <v xml:space="preserve">山内　遥哉  </v>
      </c>
      <c r="G2" s="27" t="str">
        <f>IFERROR(VLOOKUP(C2,Sheet3!A:H,3,0),"")</f>
        <v xml:space="preserve">山内　遥哉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ﾌｨｯﾀ新居浜      </v>
      </c>
      <c r="F3" s="29" t="str">
        <f t="shared" si="1"/>
        <v xml:space="preserve">真鍋　千賢  </v>
      </c>
      <c r="G3" s="30" t="str">
        <f>IFERROR(VLOOKUP(C3,Sheet3!A:H,3,0),"")</f>
        <v xml:space="preserve">真鍋　千賢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ﾌｨｯﾀ新居浜      </v>
      </c>
      <c r="F4" s="29" t="str">
        <f t="shared" si="1"/>
        <v xml:space="preserve">森田　淳夢  </v>
      </c>
      <c r="G4" s="30" t="str">
        <f>IFERROR(VLOOKUP(C4,Sheet3!A:H,3,0),"")</f>
        <v xml:space="preserve">森田　淳夢                    </v>
      </c>
    </row>
    <row r="5" spans="3:7" x14ac:dyDescent="0.15">
      <c r="C5" s="24">
        <f t="shared" si="0"/>
        <v>5</v>
      </c>
      <c r="D5" s="32">
        <f>IFERROR(テーブル_Swim014[[#This Row],[選手番号]],"")</f>
        <v>5</v>
      </c>
      <c r="E5" s="28" t="str">
        <f>IFERROR(VLOOKUP(C5,Sheet3!A:H,8,0),"")</f>
        <v xml:space="preserve">五百木ＳＣ      </v>
      </c>
      <c r="F5" s="29" t="str">
        <f t="shared" si="1"/>
        <v xml:space="preserve">池田　大晟  </v>
      </c>
      <c r="G5" s="30" t="str">
        <f>IFERROR(VLOOKUP(C5,Sheet3!A:H,3,0),"")</f>
        <v xml:space="preserve">池田　大晟                    </v>
      </c>
    </row>
    <row r="6" spans="3:7" x14ac:dyDescent="0.15">
      <c r="C6" s="24">
        <f t="shared" si="0"/>
        <v>6</v>
      </c>
      <c r="D6" s="32">
        <f>IFERROR(テーブル_Swim014[[#This Row],[選手番号]],"")</f>
        <v>6</v>
      </c>
      <c r="E6" s="28" t="str">
        <f>IFERROR(VLOOKUP(C6,Sheet3!A:H,8,0),"")</f>
        <v xml:space="preserve">五百木ＳＣ      </v>
      </c>
      <c r="F6" s="29" t="str">
        <f t="shared" si="1"/>
        <v xml:space="preserve">井上　叶登  </v>
      </c>
      <c r="G6" s="30" t="str">
        <f>IFERROR(VLOOKUP(C6,Sheet3!A:H,3,0),"")</f>
        <v xml:space="preserve">井上　叶登                    </v>
      </c>
    </row>
    <row r="7" spans="3:7" x14ac:dyDescent="0.15">
      <c r="C7" s="24">
        <f t="shared" si="0"/>
        <v>7</v>
      </c>
      <c r="D7" s="32">
        <f>IFERROR(テーブル_Swim014[[#This Row],[選手番号]],"")</f>
        <v>7</v>
      </c>
      <c r="E7" s="28" t="str">
        <f>IFERROR(VLOOKUP(C7,Sheet3!A:H,8,0),"")</f>
        <v xml:space="preserve">五百木ＳＣ      </v>
      </c>
      <c r="F7" s="29" t="str">
        <f t="shared" si="1"/>
        <v xml:space="preserve">荒木　颯斗  </v>
      </c>
      <c r="G7" s="30" t="str">
        <f>IFERROR(VLOOKUP(C7,Sheet3!A:H,3,0),"")</f>
        <v xml:space="preserve">荒木　颯斗                    </v>
      </c>
    </row>
    <row r="8" spans="3:7" x14ac:dyDescent="0.15">
      <c r="C8" s="24">
        <f t="shared" si="0"/>
        <v>8</v>
      </c>
      <c r="D8" s="32">
        <f>IFERROR(テーブル_Swim014[[#This Row],[選手番号]],"")</f>
        <v>8</v>
      </c>
      <c r="E8" s="28" t="str">
        <f>IFERROR(VLOOKUP(C8,Sheet3!A:H,8,0),"")</f>
        <v xml:space="preserve">五百木ＳＣ      </v>
      </c>
      <c r="F8" s="29" t="str">
        <f t="shared" si="1"/>
        <v xml:space="preserve">池田　昂生  </v>
      </c>
      <c r="G8" s="30" t="str">
        <f>IFERROR(VLOOKUP(C8,Sheet3!A:H,3,0),"")</f>
        <v xml:space="preserve">池田　昂生                    </v>
      </c>
    </row>
    <row r="9" spans="3:7" x14ac:dyDescent="0.15">
      <c r="C9" s="24">
        <f t="shared" si="0"/>
        <v>9</v>
      </c>
      <c r="D9" s="32">
        <f>IFERROR(テーブル_Swim014[[#This Row],[選手番号]],"")</f>
        <v>9</v>
      </c>
      <c r="E9" s="28" t="str">
        <f>IFERROR(VLOOKUP(C9,Sheet3!A:H,8,0),"")</f>
        <v xml:space="preserve">五百木ＳＣ      </v>
      </c>
      <c r="F9" s="29" t="str">
        <f t="shared" si="1"/>
        <v xml:space="preserve">三河　琉伽  </v>
      </c>
      <c r="G9" s="30" t="str">
        <f>IFERROR(VLOOKUP(C9,Sheet3!A:H,3,0),"")</f>
        <v xml:space="preserve">三河　琉伽                    </v>
      </c>
    </row>
    <row r="10" spans="3:7" x14ac:dyDescent="0.15">
      <c r="C10" s="24">
        <f t="shared" si="0"/>
        <v>10</v>
      </c>
      <c r="D10" s="32">
        <f>IFERROR(テーブル_Swim014[[#This Row],[選手番号]],"")</f>
        <v>10</v>
      </c>
      <c r="E10" s="28" t="str">
        <f>IFERROR(VLOOKUP(C10,Sheet3!A:H,8,0),"")</f>
        <v xml:space="preserve">五百木ＳＣ      </v>
      </c>
      <c r="F10" s="29" t="str">
        <f t="shared" si="1"/>
        <v xml:space="preserve">伊藤　諒成  </v>
      </c>
      <c r="G10" s="30" t="str">
        <f>IFERROR(VLOOKUP(C10,Sheet3!A:H,3,0),"")</f>
        <v xml:space="preserve">伊藤　諒成                    </v>
      </c>
    </row>
    <row r="11" spans="3:7" x14ac:dyDescent="0.15">
      <c r="C11" s="24">
        <f t="shared" si="0"/>
        <v>11</v>
      </c>
      <c r="D11" s="32">
        <f>IFERROR(テーブル_Swim014[[#This Row],[選手番号]],"")</f>
        <v>11</v>
      </c>
      <c r="E11" s="28" t="str">
        <f>IFERROR(VLOOKUP(C11,Sheet3!A:H,8,0),"")</f>
        <v xml:space="preserve">五百木ＳＣ      </v>
      </c>
      <c r="F11" s="29" t="str">
        <f t="shared" si="1"/>
        <v xml:space="preserve">玉井　央輔  </v>
      </c>
      <c r="G11" s="30" t="str">
        <f>IFERROR(VLOOKUP(C11,Sheet3!A:H,3,0),"")</f>
        <v xml:space="preserve">玉井　央輔                    </v>
      </c>
    </row>
    <row r="12" spans="3:7" x14ac:dyDescent="0.15">
      <c r="C12" s="24">
        <f t="shared" si="0"/>
        <v>12</v>
      </c>
      <c r="D12" s="32">
        <f>IFERROR(テーブル_Swim014[[#This Row],[選手番号]],"")</f>
        <v>12</v>
      </c>
      <c r="E12" s="28" t="str">
        <f>IFERROR(VLOOKUP(C12,Sheet3!A:H,8,0),"")</f>
        <v xml:space="preserve">五百木ＳＣ      </v>
      </c>
      <c r="F12" s="29" t="str">
        <f t="shared" si="1"/>
        <v xml:space="preserve">田村　　然  </v>
      </c>
      <c r="G12" s="30" t="str">
        <f>IFERROR(VLOOKUP(C12,Sheet3!A:H,3,0),"")</f>
        <v xml:space="preserve">田村　　然                    </v>
      </c>
    </row>
    <row r="13" spans="3:7" x14ac:dyDescent="0.15">
      <c r="C13" s="24">
        <f t="shared" si="0"/>
        <v>20</v>
      </c>
      <c r="D13" s="32">
        <f>IFERROR(テーブル_Swim014[[#This Row],[選手番号]],"")</f>
        <v>20</v>
      </c>
      <c r="E13" s="28" t="str">
        <f>IFERROR(VLOOKUP(C13,Sheet3!A:H,8,0),"")</f>
        <v xml:space="preserve">五百木ＳＣ      </v>
      </c>
      <c r="F13" s="29" t="str">
        <f t="shared" si="1"/>
        <v xml:space="preserve">二神　麻央  </v>
      </c>
      <c r="G13" s="30" t="str">
        <f>IFERROR(VLOOKUP(C13,Sheet3!A:H,3,0),"")</f>
        <v xml:space="preserve">二神　麻央                    </v>
      </c>
    </row>
    <row r="14" spans="3:7" x14ac:dyDescent="0.15">
      <c r="C14" s="24">
        <f t="shared" si="0"/>
        <v>21</v>
      </c>
      <c r="D14" s="32">
        <f>IFERROR(テーブル_Swim014[[#This Row],[選手番号]],"")</f>
        <v>21</v>
      </c>
      <c r="E14" s="28" t="str">
        <f>IFERROR(VLOOKUP(C14,Sheet3!A:H,8,0),"")</f>
        <v xml:space="preserve">五百木ＳＣ      </v>
      </c>
      <c r="F14" s="29" t="str">
        <f t="shared" si="1"/>
        <v xml:space="preserve">上田　　凛  </v>
      </c>
      <c r="G14" s="30" t="str">
        <f>IFERROR(VLOOKUP(C14,Sheet3!A:H,3,0),"")</f>
        <v xml:space="preserve">上田　　凛                    </v>
      </c>
    </row>
    <row r="15" spans="3:7" x14ac:dyDescent="0.15">
      <c r="C15" s="24">
        <f t="shared" si="0"/>
        <v>22</v>
      </c>
      <c r="D15" s="32">
        <f>IFERROR(テーブル_Swim014[[#This Row],[選手番号]],"")</f>
        <v>22</v>
      </c>
      <c r="E15" s="28" t="str">
        <f>IFERROR(VLOOKUP(C15,Sheet3!A:H,8,0),"")</f>
        <v xml:space="preserve">五百木ＳＣ      </v>
      </c>
      <c r="F15" s="29" t="str">
        <f t="shared" si="1"/>
        <v xml:space="preserve">芝　　怜菜  </v>
      </c>
      <c r="G15" s="30" t="str">
        <f>IFERROR(VLOOKUP(C15,Sheet3!A:H,3,0),"")</f>
        <v xml:space="preserve">芝　　怜菜                    </v>
      </c>
    </row>
    <row r="16" spans="3:7" x14ac:dyDescent="0.15">
      <c r="C16" s="24">
        <f t="shared" si="0"/>
        <v>23</v>
      </c>
      <c r="D16" s="32">
        <f>IFERROR(テーブル_Swim014[[#This Row],[選手番号]],"")</f>
        <v>23</v>
      </c>
      <c r="E16" s="28" t="str">
        <f>IFERROR(VLOOKUP(C16,Sheet3!A:H,8,0),"")</f>
        <v xml:space="preserve">五百木ＳＣ      </v>
      </c>
      <c r="F16" s="29" t="str">
        <f t="shared" si="1"/>
        <v xml:space="preserve">達川　夕愛  </v>
      </c>
      <c r="G16" s="30" t="str">
        <f>IFERROR(VLOOKUP(C16,Sheet3!A:H,3,0),"")</f>
        <v xml:space="preserve">達川　夕愛                    </v>
      </c>
    </row>
    <row r="17" spans="3:7" x14ac:dyDescent="0.15">
      <c r="C17" s="24">
        <f t="shared" si="0"/>
        <v>24</v>
      </c>
      <c r="D17" s="32">
        <f>IFERROR(テーブル_Swim014[[#This Row],[選手番号]],"")</f>
        <v>24</v>
      </c>
      <c r="E17" s="28" t="str">
        <f>IFERROR(VLOOKUP(C17,Sheet3!A:H,8,0),"")</f>
        <v xml:space="preserve">五百木ＳＣ      </v>
      </c>
      <c r="F17" s="29" t="str">
        <f t="shared" si="1"/>
        <v xml:space="preserve">大川　心暖  </v>
      </c>
      <c r="G17" s="30" t="str">
        <f>IFERROR(VLOOKUP(C17,Sheet3!A:H,3,0),"")</f>
        <v xml:space="preserve">大川　心暖                    </v>
      </c>
    </row>
    <row r="18" spans="3:7" x14ac:dyDescent="0.15">
      <c r="C18" s="24">
        <f t="shared" si="0"/>
        <v>25</v>
      </c>
      <c r="D18" s="32">
        <f>IFERROR(テーブル_Swim014[[#This Row],[選手番号]],"")</f>
        <v>25</v>
      </c>
      <c r="E18" s="28" t="str">
        <f>IFERROR(VLOOKUP(C18,Sheet3!A:H,8,0),"")</f>
        <v xml:space="preserve">五百木ＳＣ      </v>
      </c>
      <c r="F18" s="29" t="str">
        <f t="shared" si="1"/>
        <v xml:space="preserve">大塚みらい  </v>
      </c>
      <c r="G18" s="30" t="str">
        <f>IFERROR(VLOOKUP(C18,Sheet3!A:H,3,0),"")</f>
        <v xml:space="preserve">大塚みらい                    </v>
      </c>
    </row>
    <row r="19" spans="3:7" x14ac:dyDescent="0.15">
      <c r="C19" s="24">
        <f t="shared" si="0"/>
        <v>26</v>
      </c>
      <c r="D19" s="32">
        <f>IFERROR(テーブル_Swim014[[#This Row],[選手番号]],"")</f>
        <v>26</v>
      </c>
      <c r="E19" s="28" t="str">
        <f>IFERROR(VLOOKUP(C19,Sheet3!A:H,8,0),"")</f>
        <v xml:space="preserve">五百木ＳＣ      </v>
      </c>
      <c r="F19" s="29" t="str">
        <f t="shared" si="1"/>
        <v xml:space="preserve">桑村　叶海  </v>
      </c>
      <c r="G19" s="30" t="str">
        <f>IFERROR(VLOOKUP(C19,Sheet3!A:H,3,0),"")</f>
        <v xml:space="preserve">桑村　叶海                    </v>
      </c>
    </row>
    <row r="20" spans="3:7" x14ac:dyDescent="0.15">
      <c r="C20" s="24">
        <f t="shared" si="0"/>
        <v>27</v>
      </c>
      <c r="D20" s="32">
        <f>IFERROR(テーブル_Swim014[[#This Row],[選手番号]],"")</f>
        <v>27</v>
      </c>
      <c r="E20" s="28" t="str">
        <f>IFERROR(VLOOKUP(C20,Sheet3!A:H,8,0),"")</f>
        <v xml:space="preserve">五百木ＳＣ      </v>
      </c>
      <c r="F20" s="29" t="str">
        <f t="shared" si="1"/>
        <v xml:space="preserve">田村　　菫  </v>
      </c>
      <c r="G20" s="30" t="str">
        <f>IFERROR(VLOOKUP(C20,Sheet3!A:H,3,0),"")</f>
        <v xml:space="preserve">田村　　菫                    </v>
      </c>
    </row>
    <row r="21" spans="3:7" x14ac:dyDescent="0.15">
      <c r="C21" s="24">
        <f t="shared" si="0"/>
        <v>28</v>
      </c>
      <c r="D21" s="32">
        <f>IFERROR(テーブル_Swim014[[#This Row],[選手番号]],"")</f>
        <v>28</v>
      </c>
      <c r="E21" s="28" t="str">
        <f>IFERROR(VLOOKUP(C21,Sheet3!A:H,8,0),"")</f>
        <v xml:space="preserve">五百木ＳＣ      </v>
      </c>
      <c r="F21" s="29" t="str">
        <f t="shared" si="1"/>
        <v xml:space="preserve">髙岡　美空  </v>
      </c>
      <c r="G21" s="30" t="str">
        <f>IFERROR(VLOOKUP(C21,Sheet3!A:H,3,0),"")</f>
        <v xml:space="preserve">髙岡　美空                    </v>
      </c>
    </row>
    <row r="22" spans="3:7" x14ac:dyDescent="0.15">
      <c r="C22" s="24">
        <f t="shared" si="0"/>
        <v>29</v>
      </c>
      <c r="D22" s="32">
        <f>IFERROR(テーブル_Swim014[[#This Row],[選手番号]],"")</f>
        <v>29</v>
      </c>
      <c r="E22" s="28" t="str">
        <f>IFERROR(VLOOKUP(C22,Sheet3!A:H,8,0),"")</f>
        <v xml:space="preserve">五百木ＳＣ      </v>
      </c>
      <c r="F22" s="29" t="str">
        <f t="shared" si="1"/>
        <v xml:space="preserve">秀野　　葵  </v>
      </c>
      <c r="G22" s="30" t="str">
        <f>IFERROR(VLOOKUP(C22,Sheet3!A:H,3,0),"")</f>
        <v xml:space="preserve">秀野　　葵                    </v>
      </c>
    </row>
    <row r="23" spans="3:7" x14ac:dyDescent="0.15">
      <c r="C23" s="24">
        <f t="shared" si="0"/>
        <v>36</v>
      </c>
      <c r="D23" s="32">
        <f>IFERROR(テーブル_Swim014[[#This Row],[選手番号]],"")</f>
        <v>36</v>
      </c>
      <c r="E23" s="28" t="str">
        <f>IFERROR(VLOOKUP(C23,Sheet3!A:H,8,0),"")</f>
        <v xml:space="preserve">南海ＤＣ        </v>
      </c>
      <c r="F23" s="29" t="str">
        <f t="shared" si="1"/>
        <v xml:space="preserve">西岡　颯大  </v>
      </c>
      <c r="G23" s="30" t="str">
        <f>IFERROR(VLOOKUP(C23,Sheet3!A:H,3,0),"")</f>
        <v xml:space="preserve">西岡　颯大                    </v>
      </c>
    </row>
    <row r="24" spans="3:7" x14ac:dyDescent="0.15">
      <c r="C24" s="24">
        <f t="shared" si="0"/>
        <v>37</v>
      </c>
      <c r="D24" s="32">
        <f>IFERROR(テーブル_Swim014[[#This Row],[選手番号]],"")</f>
        <v>37</v>
      </c>
      <c r="E24" s="28" t="str">
        <f>IFERROR(VLOOKUP(C24,Sheet3!A:H,8,0),"")</f>
        <v xml:space="preserve">南海ＤＣ        </v>
      </c>
      <c r="F24" s="29" t="str">
        <f t="shared" si="1"/>
        <v xml:space="preserve">大野孝太郎  </v>
      </c>
      <c r="G24" s="30" t="str">
        <f>IFERROR(VLOOKUP(C24,Sheet3!A:H,3,0),"")</f>
        <v xml:space="preserve">大野孝太郎                    </v>
      </c>
    </row>
    <row r="25" spans="3:7" x14ac:dyDescent="0.15">
      <c r="C25" s="24">
        <f t="shared" si="0"/>
        <v>38</v>
      </c>
      <c r="D25" s="32">
        <f>IFERROR(テーブル_Swim014[[#This Row],[選手番号]],"")</f>
        <v>38</v>
      </c>
      <c r="E25" s="28" t="str">
        <f>IFERROR(VLOOKUP(C25,Sheet3!A:H,8,0),"")</f>
        <v xml:space="preserve">南海ＤＣ        </v>
      </c>
      <c r="F25" s="29" t="str">
        <f t="shared" si="1"/>
        <v xml:space="preserve">松井　颯志  </v>
      </c>
      <c r="G25" s="30" t="str">
        <f>IFERROR(VLOOKUP(C25,Sheet3!A:H,3,0),"")</f>
        <v xml:space="preserve">松井　颯志                    </v>
      </c>
    </row>
    <row r="26" spans="3:7" x14ac:dyDescent="0.15">
      <c r="C26" s="24">
        <f t="shared" si="0"/>
        <v>42</v>
      </c>
      <c r="D26" s="32">
        <f>IFERROR(テーブル_Swim014[[#This Row],[選手番号]],"")</f>
        <v>42</v>
      </c>
      <c r="E26" s="28" t="str">
        <f>IFERROR(VLOOKUP(C26,Sheet3!A:H,8,0),"")</f>
        <v xml:space="preserve">南海ＤＣ        </v>
      </c>
      <c r="F26" s="29" t="str">
        <f t="shared" si="1"/>
        <v xml:space="preserve">高内　七海  </v>
      </c>
      <c r="G26" s="30" t="str">
        <f>IFERROR(VLOOKUP(C26,Sheet3!A:H,3,0),"")</f>
        <v xml:space="preserve">高内　七海                    </v>
      </c>
    </row>
    <row r="27" spans="3:7" x14ac:dyDescent="0.15">
      <c r="C27" s="24">
        <f t="shared" si="0"/>
        <v>43</v>
      </c>
      <c r="D27" s="32">
        <f>IFERROR(テーブル_Swim014[[#This Row],[選手番号]],"")</f>
        <v>43</v>
      </c>
      <c r="E27" s="28" t="str">
        <f>IFERROR(VLOOKUP(C27,Sheet3!A:H,8,0),"")</f>
        <v xml:space="preserve">南海ＤＣ        </v>
      </c>
      <c r="F27" s="29" t="str">
        <f t="shared" si="1"/>
        <v xml:space="preserve">三野　朱音  </v>
      </c>
      <c r="G27" s="30" t="str">
        <f>IFERROR(VLOOKUP(C27,Sheet3!A:H,3,0),"")</f>
        <v xml:space="preserve">三野　朱音                    </v>
      </c>
    </row>
    <row r="28" spans="3:7" x14ac:dyDescent="0.15">
      <c r="C28" s="24">
        <f t="shared" si="0"/>
        <v>44</v>
      </c>
      <c r="D28" s="32">
        <f>IFERROR(テーブル_Swim014[[#This Row],[選手番号]],"")</f>
        <v>44</v>
      </c>
      <c r="E28" s="28" t="str">
        <f>IFERROR(VLOOKUP(C28,Sheet3!A:H,8,0),"")</f>
        <v xml:space="preserve">南海ＤＣ        </v>
      </c>
      <c r="F28" s="29" t="str">
        <f t="shared" si="1"/>
        <v xml:space="preserve">西岡　泉美  </v>
      </c>
      <c r="G28" s="30" t="str">
        <f>IFERROR(VLOOKUP(C28,Sheet3!A:H,3,0),"")</f>
        <v xml:space="preserve">西岡　泉美                    </v>
      </c>
    </row>
    <row r="29" spans="3:7" x14ac:dyDescent="0.15">
      <c r="C29" s="24">
        <f t="shared" si="0"/>
        <v>45</v>
      </c>
      <c r="D29" s="32">
        <f>IFERROR(テーブル_Swim014[[#This Row],[選手番号]],"")</f>
        <v>45</v>
      </c>
      <c r="E29" s="28" t="str">
        <f>IFERROR(VLOOKUP(C29,Sheet3!A:H,8,0),"")</f>
        <v xml:space="preserve">南海ＤＣ        </v>
      </c>
      <c r="F29" s="29" t="str">
        <f t="shared" si="1"/>
        <v xml:space="preserve">和田菜々実  </v>
      </c>
      <c r="G29" s="30" t="str">
        <f>IFERROR(VLOOKUP(C29,Sheet3!A:H,3,0),"")</f>
        <v xml:space="preserve">和田菜々実                    </v>
      </c>
    </row>
    <row r="30" spans="3:7" x14ac:dyDescent="0.15">
      <c r="C30" s="24">
        <f t="shared" si="0"/>
        <v>46</v>
      </c>
      <c r="D30" s="32">
        <f>IFERROR(テーブル_Swim014[[#This Row],[選手番号]],"")</f>
        <v>46</v>
      </c>
      <c r="E30" s="28" t="str">
        <f>IFERROR(VLOOKUP(C30,Sheet3!A:H,8,0),"")</f>
        <v xml:space="preserve">南海ＤＣ        </v>
      </c>
      <c r="F30" s="29" t="str">
        <f t="shared" si="1"/>
        <v xml:space="preserve">伊須　彩葉  </v>
      </c>
      <c r="G30" s="30" t="str">
        <f>IFERROR(VLOOKUP(C30,Sheet3!A:H,3,0),"")</f>
        <v xml:space="preserve">伊須　彩葉                    </v>
      </c>
    </row>
    <row r="31" spans="3:7" x14ac:dyDescent="0.15">
      <c r="C31" s="24">
        <f t="shared" si="0"/>
        <v>47</v>
      </c>
      <c r="D31" s="32">
        <f>IFERROR(テーブル_Swim014[[#This Row],[選手番号]],"")</f>
        <v>47</v>
      </c>
      <c r="E31" s="28" t="str">
        <f>IFERROR(VLOOKUP(C31,Sheet3!A:H,8,0),"")</f>
        <v xml:space="preserve">ｴﾘｴｰﾙSRT        </v>
      </c>
      <c r="F31" s="29" t="str">
        <f t="shared" si="1"/>
        <v xml:space="preserve">内田　圭祐  </v>
      </c>
      <c r="G31" s="30" t="str">
        <f>IFERROR(VLOOKUP(C31,Sheet3!A:H,3,0),"")</f>
        <v xml:space="preserve">内田　圭祐                    </v>
      </c>
    </row>
    <row r="32" spans="3:7" x14ac:dyDescent="0.15">
      <c r="C32" s="24">
        <f t="shared" si="0"/>
        <v>48</v>
      </c>
      <c r="D32" s="32">
        <f>IFERROR(テーブル_Swim014[[#This Row],[選手番号]],"")</f>
        <v>48</v>
      </c>
      <c r="E32" s="28" t="str">
        <f>IFERROR(VLOOKUP(C32,Sheet3!A:H,8,0),"")</f>
        <v xml:space="preserve">ｴﾘｴｰﾙSRT        </v>
      </c>
      <c r="F32" s="29" t="str">
        <f t="shared" si="1"/>
        <v xml:space="preserve">中田　智大  </v>
      </c>
      <c r="G32" s="30" t="str">
        <f>IFERROR(VLOOKUP(C32,Sheet3!A:H,3,0),"")</f>
        <v xml:space="preserve">中田　智大                    </v>
      </c>
    </row>
    <row r="33" spans="3:7" x14ac:dyDescent="0.15">
      <c r="C33" s="24">
        <f t="shared" si="0"/>
        <v>49</v>
      </c>
      <c r="D33" s="32">
        <f>IFERROR(テーブル_Swim014[[#This Row],[選手番号]],"")</f>
        <v>49</v>
      </c>
      <c r="E33" s="28" t="str">
        <f>IFERROR(VLOOKUP(C33,Sheet3!A:H,8,0),"")</f>
        <v xml:space="preserve">ｴﾘｴｰﾙSRT        </v>
      </c>
      <c r="F33" s="29" t="str">
        <f t="shared" si="1"/>
        <v xml:space="preserve">中田　陸翔  </v>
      </c>
      <c r="G33" s="30" t="str">
        <f>IFERROR(VLOOKUP(C33,Sheet3!A:H,3,0),"")</f>
        <v xml:space="preserve">中田　陸翔                    </v>
      </c>
    </row>
    <row r="34" spans="3:7" x14ac:dyDescent="0.15">
      <c r="C34" s="24">
        <f t="shared" si="0"/>
        <v>50</v>
      </c>
      <c r="D34" s="32">
        <f>IFERROR(テーブル_Swim014[[#This Row],[選手番号]],"")</f>
        <v>50</v>
      </c>
      <c r="E34" s="28" t="str">
        <f>IFERROR(VLOOKUP(C34,Sheet3!A:H,8,0),"")</f>
        <v xml:space="preserve">ｴﾘｴｰﾙSRT        </v>
      </c>
      <c r="F34" s="29" t="str">
        <f t="shared" si="1"/>
        <v xml:space="preserve">森下　泰明  </v>
      </c>
      <c r="G34" s="30" t="str">
        <f>IFERROR(VLOOKUP(C34,Sheet3!A:H,3,0),"")</f>
        <v xml:space="preserve">森下　泰明                    </v>
      </c>
    </row>
    <row r="35" spans="3:7" x14ac:dyDescent="0.15">
      <c r="C35" s="24">
        <f t="shared" si="0"/>
        <v>51</v>
      </c>
      <c r="D35" s="32">
        <f>IFERROR(テーブル_Swim014[[#This Row],[選手番号]],"")</f>
        <v>51</v>
      </c>
      <c r="E35" s="28" t="str">
        <f>IFERROR(VLOOKUP(C35,Sheet3!A:H,8,0),"")</f>
        <v xml:space="preserve">ｴﾘｴｰﾙSRT        </v>
      </c>
      <c r="F35" s="29" t="str">
        <f t="shared" si="1"/>
        <v xml:space="preserve">青木　春音  </v>
      </c>
      <c r="G35" s="30" t="str">
        <f>IFERROR(VLOOKUP(C35,Sheet3!A:H,3,0),"")</f>
        <v xml:space="preserve">青木　春音                    </v>
      </c>
    </row>
    <row r="36" spans="3:7" x14ac:dyDescent="0.15">
      <c r="C36" s="24">
        <f t="shared" si="0"/>
        <v>52</v>
      </c>
      <c r="D36" s="32">
        <f>IFERROR(テーブル_Swim014[[#This Row],[選手番号]],"")</f>
        <v>52</v>
      </c>
      <c r="E36" s="28" t="str">
        <f>IFERROR(VLOOKUP(C36,Sheet3!A:H,8,0),"")</f>
        <v xml:space="preserve">ｴﾘｴｰﾙSRT        </v>
      </c>
      <c r="F36" s="29" t="str">
        <f t="shared" si="1"/>
        <v xml:space="preserve">内田　侑花  </v>
      </c>
      <c r="G36" s="30" t="str">
        <f>IFERROR(VLOOKUP(C36,Sheet3!A:H,3,0),"")</f>
        <v xml:space="preserve">内田　侑花                    </v>
      </c>
    </row>
    <row r="37" spans="3:7" x14ac:dyDescent="0.15">
      <c r="C37" s="24">
        <f t="shared" si="0"/>
        <v>53</v>
      </c>
      <c r="D37" s="32">
        <f>IFERROR(テーブル_Swim014[[#This Row],[選手番号]],"")</f>
        <v>53</v>
      </c>
      <c r="E37" s="28" t="str">
        <f>IFERROR(VLOOKUP(C37,Sheet3!A:H,8,0),"")</f>
        <v xml:space="preserve">ｴﾘｴｰﾙSRT        </v>
      </c>
      <c r="F37" s="29" t="str">
        <f t="shared" si="1"/>
        <v xml:space="preserve">青木　花音  </v>
      </c>
      <c r="G37" s="30" t="str">
        <f>IFERROR(VLOOKUP(C37,Sheet3!A:H,3,0),"")</f>
        <v xml:space="preserve">青木　花音                    </v>
      </c>
    </row>
    <row r="38" spans="3:7" x14ac:dyDescent="0.15">
      <c r="C38" s="24">
        <f t="shared" si="0"/>
        <v>54</v>
      </c>
      <c r="D38" s="32">
        <f>IFERROR(テーブル_Swim014[[#This Row],[選手番号]],"")</f>
        <v>54</v>
      </c>
      <c r="E38" s="28" t="str">
        <f>IFERROR(VLOOKUP(C38,Sheet3!A:H,8,0),"")</f>
        <v xml:space="preserve">ｴﾘｴｰﾙSRT        </v>
      </c>
      <c r="F38" s="29" t="str">
        <f t="shared" si="1"/>
        <v xml:space="preserve">脇　　栞那  </v>
      </c>
      <c r="G38" s="30" t="str">
        <f>IFERROR(VLOOKUP(C38,Sheet3!A:H,3,0),"")</f>
        <v xml:space="preserve">脇　　栞那                    </v>
      </c>
    </row>
    <row r="39" spans="3:7" x14ac:dyDescent="0.15">
      <c r="C39" s="24">
        <f t="shared" si="0"/>
        <v>57</v>
      </c>
      <c r="D39" s="32">
        <f>IFERROR(テーブル_Swim014[[#This Row],[選手番号]],"")</f>
        <v>57</v>
      </c>
      <c r="E39" s="28" t="str">
        <f>IFERROR(VLOOKUP(C39,Sheet3!A:H,8,0),"")</f>
        <v xml:space="preserve">西条ＳＣ        </v>
      </c>
      <c r="F39" s="29" t="str">
        <f t="shared" si="1"/>
        <v xml:space="preserve">藤田　颯斗  </v>
      </c>
      <c r="G39" s="30" t="str">
        <f>IFERROR(VLOOKUP(C39,Sheet3!A:H,3,0),"")</f>
        <v xml:space="preserve">藤田　颯斗                    </v>
      </c>
    </row>
    <row r="40" spans="3:7" x14ac:dyDescent="0.15">
      <c r="C40" s="24">
        <f t="shared" si="0"/>
        <v>58</v>
      </c>
      <c r="D40" s="32">
        <f>IFERROR(テーブル_Swim014[[#This Row],[選手番号]],"")</f>
        <v>58</v>
      </c>
      <c r="E40" s="28" t="str">
        <f>IFERROR(VLOOKUP(C40,Sheet3!A:H,8,0),"")</f>
        <v xml:space="preserve">西条ＳＣ        </v>
      </c>
      <c r="F40" s="29" t="str">
        <f t="shared" si="1"/>
        <v xml:space="preserve">野川　　陸  </v>
      </c>
      <c r="G40" s="30" t="str">
        <f>IFERROR(VLOOKUP(C40,Sheet3!A:H,3,0),"")</f>
        <v xml:space="preserve">野川　　陸                    </v>
      </c>
    </row>
    <row r="41" spans="3:7" x14ac:dyDescent="0.15">
      <c r="C41" s="24">
        <f t="shared" si="0"/>
        <v>59</v>
      </c>
      <c r="D41" s="32">
        <f>IFERROR(テーブル_Swim014[[#This Row],[選手番号]],"")</f>
        <v>59</v>
      </c>
      <c r="E41" s="28" t="str">
        <f>IFERROR(VLOOKUP(C41,Sheet3!A:H,8,0),"")</f>
        <v xml:space="preserve">西条ＳＣ        </v>
      </c>
      <c r="F41" s="29" t="str">
        <f t="shared" si="1"/>
        <v xml:space="preserve">塩出　大剛  </v>
      </c>
      <c r="G41" s="30" t="str">
        <f>IFERROR(VLOOKUP(C41,Sheet3!A:H,3,0),"")</f>
        <v xml:space="preserve">塩出　大剛                    </v>
      </c>
    </row>
    <row r="42" spans="3:7" x14ac:dyDescent="0.15">
      <c r="C42" s="24">
        <f t="shared" si="0"/>
        <v>60</v>
      </c>
      <c r="D42" s="32">
        <f>IFERROR(テーブル_Swim014[[#This Row],[選手番号]],"")</f>
        <v>60</v>
      </c>
      <c r="E42" s="28" t="str">
        <f>IFERROR(VLOOKUP(C42,Sheet3!A:H,8,0),"")</f>
        <v xml:space="preserve">西条ＳＣ        </v>
      </c>
      <c r="F42" s="29" t="str">
        <f t="shared" si="1"/>
        <v xml:space="preserve">三宅　裕貴  </v>
      </c>
      <c r="G42" s="30" t="str">
        <f>IFERROR(VLOOKUP(C42,Sheet3!A:H,3,0),"")</f>
        <v xml:space="preserve">三宅　裕貴                    </v>
      </c>
    </row>
    <row r="43" spans="3:7" x14ac:dyDescent="0.15">
      <c r="C43" s="24">
        <f t="shared" si="0"/>
        <v>61</v>
      </c>
      <c r="D43" s="32">
        <f>IFERROR(テーブル_Swim014[[#This Row],[選手番号]],"")</f>
        <v>61</v>
      </c>
      <c r="E43" s="28" t="str">
        <f>IFERROR(VLOOKUP(C43,Sheet3!A:H,8,0),"")</f>
        <v xml:space="preserve">西条ＳＣ        </v>
      </c>
      <c r="F43" s="29" t="str">
        <f t="shared" si="1"/>
        <v xml:space="preserve">石川さくら  </v>
      </c>
      <c r="G43" s="30" t="str">
        <f>IFERROR(VLOOKUP(C43,Sheet3!A:H,3,0),"")</f>
        <v xml:space="preserve">石川さくら                    </v>
      </c>
    </row>
    <row r="44" spans="3:7" x14ac:dyDescent="0.15">
      <c r="C44" s="24">
        <f t="shared" si="0"/>
        <v>62</v>
      </c>
      <c r="D44" s="32">
        <f>IFERROR(テーブル_Swim014[[#This Row],[選手番号]],"")</f>
        <v>62</v>
      </c>
      <c r="E44" s="28" t="str">
        <f>IFERROR(VLOOKUP(C44,Sheet3!A:H,8,0),"")</f>
        <v xml:space="preserve">ＭＧ瀬戸内      </v>
      </c>
      <c r="F44" s="29" t="str">
        <f t="shared" si="1"/>
        <v xml:space="preserve">山内　寛大  </v>
      </c>
      <c r="G44" s="30" t="str">
        <f>IFERROR(VLOOKUP(C44,Sheet3!A:H,3,0),"")</f>
        <v xml:space="preserve">山内　寛大                    </v>
      </c>
    </row>
    <row r="45" spans="3:7" x14ac:dyDescent="0.15">
      <c r="C45" s="24">
        <f t="shared" si="0"/>
        <v>63</v>
      </c>
      <c r="D45" s="32">
        <f>IFERROR(テーブル_Swim014[[#This Row],[選手番号]],"")</f>
        <v>63</v>
      </c>
      <c r="E45" s="28" t="str">
        <f>IFERROR(VLOOKUP(C45,Sheet3!A:H,8,0),"")</f>
        <v xml:space="preserve">ＭＧ瀬戸内      </v>
      </c>
      <c r="F45" s="29" t="str">
        <f t="shared" si="1"/>
        <v xml:space="preserve">加藤　雄大  </v>
      </c>
      <c r="G45" s="30" t="str">
        <f>IFERROR(VLOOKUP(C45,Sheet3!A:H,3,0),"")</f>
        <v xml:space="preserve">加藤　雄大                    </v>
      </c>
    </row>
    <row r="46" spans="3:7" x14ac:dyDescent="0.15">
      <c r="C46" s="24">
        <f t="shared" si="0"/>
        <v>64</v>
      </c>
      <c r="D46" s="32">
        <f>IFERROR(テーブル_Swim014[[#This Row],[選手番号]],"")</f>
        <v>64</v>
      </c>
      <c r="E46" s="28" t="str">
        <f>IFERROR(VLOOKUP(C46,Sheet3!A:H,8,0),"")</f>
        <v xml:space="preserve">ＭＧ瀬戸内      </v>
      </c>
      <c r="F46" s="29" t="str">
        <f t="shared" si="1"/>
        <v xml:space="preserve">中戸　琉銀  </v>
      </c>
      <c r="G46" s="30" t="str">
        <f>IFERROR(VLOOKUP(C46,Sheet3!A:H,3,0),"")</f>
        <v xml:space="preserve">中戸　琉銀                    </v>
      </c>
    </row>
    <row r="47" spans="3:7" x14ac:dyDescent="0.15">
      <c r="C47" s="24">
        <f t="shared" si="0"/>
        <v>65</v>
      </c>
      <c r="D47" s="32">
        <f>IFERROR(テーブル_Swim014[[#This Row],[選手番号]],"")</f>
        <v>65</v>
      </c>
      <c r="E47" s="28" t="str">
        <f>IFERROR(VLOOKUP(C47,Sheet3!A:H,8,0),"")</f>
        <v xml:space="preserve">ＭＧ瀬戸内      </v>
      </c>
      <c r="F47" s="29" t="str">
        <f t="shared" si="1"/>
        <v xml:space="preserve">森　　大空  </v>
      </c>
      <c r="G47" s="30" t="str">
        <f>IFERROR(VLOOKUP(C47,Sheet3!A:H,3,0),"")</f>
        <v xml:space="preserve">森　　大空                    </v>
      </c>
    </row>
    <row r="48" spans="3:7" x14ac:dyDescent="0.15">
      <c r="C48" s="24">
        <f t="shared" si="0"/>
        <v>66</v>
      </c>
      <c r="D48" s="32">
        <f>IFERROR(テーブル_Swim014[[#This Row],[選手番号]],"")</f>
        <v>66</v>
      </c>
      <c r="E48" s="28" t="str">
        <f>IFERROR(VLOOKUP(C48,Sheet3!A:H,8,0),"")</f>
        <v xml:space="preserve">ＭＧ瀬戸内      </v>
      </c>
      <c r="F48" s="29" t="str">
        <f t="shared" si="1"/>
        <v xml:space="preserve">山本　彩実  </v>
      </c>
      <c r="G48" s="30" t="str">
        <f>IFERROR(VLOOKUP(C48,Sheet3!A:H,3,0),"")</f>
        <v xml:space="preserve">山本　彩実                    </v>
      </c>
    </row>
    <row r="49" spans="3:7" x14ac:dyDescent="0.15">
      <c r="C49" s="24">
        <f t="shared" si="0"/>
        <v>67</v>
      </c>
      <c r="D49" s="32">
        <f>IFERROR(テーブル_Swim014[[#This Row],[選手番号]],"")</f>
        <v>67</v>
      </c>
      <c r="E49" s="28" t="str">
        <f>IFERROR(VLOOKUP(C49,Sheet3!A:H,8,0),"")</f>
        <v xml:space="preserve">ＭＧ瀬戸内      </v>
      </c>
      <c r="F49" s="29" t="str">
        <f t="shared" si="1"/>
        <v xml:space="preserve">森田　真矢  </v>
      </c>
      <c r="G49" s="30" t="str">
        <f>IFERROR(VLOOKUP(C49,Sheet3!A:H,3,0),"")</f>
        <v xml:space="preserve">森田　真矢                    </v>
      </c>
    </row>
    <row r="50" spans="3:7" x14ac:dyDescent="0.15">
      <c r="C50" s="24">
        <f t="shared" si="0"/>
        <v>68</v>
      </c>
      <c r="D50" s="32">
        <f>IFERROR(テーブル_Swim014[[#This Row],[選手番号]],"")</f>
        <v>68</v>
      </c>
      <c r="E50" s="28" t="str">
        <f>IFERROR(VLOOKUP(C50,Sheet3!A:H,8,0),"")</f>
        <v xml:space="preserve">ＭＧ瀬戸内      </v>
      </c>
      <c r="F50" s="29" t="str">
        <f t="shared" si="1"/>
        <v xml:space="preserve">文田　愛心  </v>
      </c>
      <c r="G50" s="30" t="str">
        <f>IFERROR(VLOOKUP(C50,Sheet3!A:H,3,0),"")</f>
        <v xml:space="preserve">文田　愛心                    </v>
      </c>
    </row>
    <row r="51" spans="3:7" x14ac:dyDescent="0.15">
      <c r="C51" s="24">
        <f t="shared" si="0"/>
        <v>69</v>
      </c>
      <c r="D51" s="32">
        <f>IFERROR(テーブル_Swim014[[#This Row],[選手番号]],"")</f>
        <v>69</v>
      </c>
      <c r="E51" s="28" t="str">
        <f>IFERROR(VLOOKUP(C51,Sheet3!A:H,8,0),"")</f>
        <v xml:space="preserve">Z-UP            </v>
      </c>
      <c r="F51" s="29" t="str">
        <f t="shared" si="1"/>
        <v xml:space="preserve">北條　陽天  </v>
      </c>
      <c r="G51" s="30" t="str">
        <f>IFERROR(VLOOKUP(C51,Sheet3!A:H,3,0),"")</f>
        <v xml:space="preserve">北條　陽天                    </v>
      </c>
    </row>
    <row r="52" spans="3:7" x14ac:dyDescent="0.15">
      <c r="C52" s="24">
        <f t="shared" si="0"/>
        <v>70</v>
      </c>
      <c r="D52" s="32">
        <f>IFERROR(テーブル_Swim014[[#This Row],[選手番号]],"")</f>
        <v>70</v>
      </c>
      <c r="E52" s="28" t="str">
        <f>IFERROR(VLOOKUP(C52,Sheet3!A:H,8,0),"")</f>
        <v xml:space="preserve">ファイブテン    </v>
      </c>
      <c r="F52" s="29" t="str">
        <f t="shared" si="1"/>
        <v xml:space="preserve">山口　　空  </v>
      </c>
      <c r="G52" s="30" t="str">
        <f>IFERROR(VLOOKUP(C52,Sheet3!A:H,3,0),"")</f>
        <v xml:space="preserve">山口　　空                    </v>
      </c>
    </row>
    <row r="53" spans="3:7" x14ac:dyDescent="0.15">
      <c r="C53" s="24">
        <f t="shared" si="0"/>
        <v>71</v>
      </c>
      <c r="D53" s="32">
        <f>IFERROR(テーブル_Swim014[[#This Row],[選手番号]],"")</f>
        <v>71</v>
      </c>
      <c r="E53" s="28" t="str">
        <f>IFERROR(VLOOKUP(C53,Sheet3!A:H,8,0),"")</f>
        <v xml:space="preserve">ファイブテン    </v>
      </c>
      <c r="F53" s="29" t="str">
        <f t="shared" si="1"/>
        <v xml:space="preserve">安藤　央起  </v>
      </c>
      <c r="G53" s="30" t="str">
        <f>IFERROR(VLOOKUP(C53,Sheet3!A:H,3,0),"")</f>
        <v xml:space="preserve">安藤　央起                    </v>
      </c>
    </row>
    <row r="54" spans="3:7" x14ac:dyDescent="0.15">
      <c r="C54" s="24">
        <f t="shared" si="0"/>
        <v>72</v>
      </c>
      <c r="D54" s="32">
        <f>IFERROR(テーブル_Swim014[[#This Row],[選手番号]],"")</f>
        <v>72</v>
      </c>
      <c r="E54" s="28" t="str">
        <f>IFERROR(VLOOKUP(C54,Sheet3!A:H,8,0),"")</f>
        <v xml:space="preserve">ファイブテン    </v>
      </c>
      <c r="F54" s="29" t="str">
        <f t="shared" si="1"/>
        <v xml:space="preserve">松島　航星  </v>
      </c>
      <c r="G54" s="30" t="str">
        <f>IFERROR(VLOOKUP(C54,Sheet3!A:H,3,0),"")</f>
        <v xml:space="preserve">松島　航星                    </v>
      </c>
    </row>
    <row r="55" spans="3:7" x14ac:dyDescent="0.15">
      <c r="C55" s="24">
        <f t="shared" si="0"/>
        <v>73</v>
      </c>
      <c r="D55" s="32">
        <f>IFERROR(テーブル_Swim014[[#This Row],[選手番号]],"")</f>
        <v>73</v>
      </c>
      <c r="E55" s="28" t="str">
        <f>IFERROR(VLOOKUP(C55,Sheet3!A:H,8,0),"")</f>
        <v xml:space="preserve">ファイブテン    </v>
      </c>
      <c r="F55" s="29" t="str">
        <f t="shared" si="1"/>
        <v xml:space="preserve">金田　浩聖  </v>
      </c>
      <c r="G55" s="30" t="str">
        <f>IFERROR(VLOOKUP(C55,Sheet3!A:H,3,0),"")</f>
        <v xml:space="preserve">金田　浩聖                    </v>
      </c>
    </row>
    <row r="56" spans="3:7" x14ac:dyDescent="0.15">
      <c r="C56" s="24">
        <f t="shared" si="0"/>
        <v>74</v>
      </c>
      <c r="D56" s="32">
        <f>IFERROR(テーブル_Swim014[[#This Row],[選手番号]],"")</f>
        <v>74</v>
      </c>
      <c r="E56" s="28" t="str">
        <f>IFERROR(VLOOKUP(C56,Sheet3!A:H,8,0),"")</f>
        <v xml:space="preserve">ファイブテン    </v>
      </c>
      <c r="F56" s="29" t="str">
        <f t="shared" si="1"/>
        <v xml:space="preserve">福田　英寿  </v>
      </c>
      <c r="G56" s="30" t="str">
        <f>IFERROR(VLOOKUP(C56,Sheet3!A:H,3,0),"")</f>
        <v xml:space="preserve">福田　英寿                    </v>
      </c>
    </row>
    <row r="57" spans="3:7" x14ac:dyDescent="0.15">
      <c r="C57" s="24">
        <f t="shared" si="0"/>
        <v>75</v>
      </c>
      <c r="D57" s="32">
        <f>IFERROR(テーブル_Swim014[[#This Row],[選手番号]],"")</f>
        <v>75</v>
      </c>
      <c r="E57" s="28" t="str">
        <f>IFERROR(VLOOKUP(C57,Sheet3!A:H,8,0),"")</f>
        <v xml:space="preserve">ファイブテン    </v>
      </c>
      <c r="F57" s="29" t="str">
        <f t="shared" si="1"/>
        <v xml:space="preserve">渡部　隼斗  </v>
      </c>
      <c r="G57" s="30" t="str">
        <f>IFERROR(VLOOKUP(C57,Sheet3!A:H,3,0),"")</f>
        <v xml:space="preserve">渡部　隼斗                    </v>
      </c>
    </row>
    <row r="58" spans="3:7" x14ac:dyDescent="0.15">
      <c r="C58" s="24">
        <f t="shared" si="0"/>
        <v>76</v>
      </c>
      <c r="D58" s="32">
        <f>IFERROR(テーブル_Swim014[[#This Row],[選手番号]],"")</f>
        <v>76</v>
      </c>
      <c r="E58" s="28" t="str">
        <f>IFERROR(VLOOKUP(C58,Sheet3!A:H,8,0),"")</f>
        <v xml:space="preserve">ファイブテン    </v>
      </c>
      <c r="F58" s="29" t="str">
        <f t="shared" si="1"/>
        <v xml:space="preserve">安藤　諒人  </v>
      </c>
      <c r="G58" s="30" t="str">
        <f>IFERROR(VLOOKUP(C58,Sheet3!A:H,3,0),"")</f>
        <v xml:space="preserve">安藤　諒人                    </v>
      </c>
    </row>
    <row r="59" spans="3:7" x14ac:dyDescent="0.15">
      <c r="C59" s="24">
        <f t="shared" si="0"/>
        <v>77</v>
      </c>
      <c r="D59" s="32">
        <f>IFERROR(テーブル_Swim014[[#This Row],[選手番号]],"")</f>
        <v>77</v>
      </c>
      <c r="E59" s="28" t="str">
        <f>IFERROR(VLOOKUP(C59,Sheet3!A:H,8,0),"")</f>
        <v xml:space="preserve">ファイブテン    </v>
      </c>
      <c r="F59" s="29" t="str">
        <f t="shared" si="1"/>
        <v xml:space="preserve">森田　蒼琉  </v>
      </c>
      <c r="G59" s="30" t="str">
        <f>IFERROR(VLOOKUP(C59,Sheet3!A:H,3,0),"")</f>
        <v xml:space="preserve">森田　蒼琉                    </v>
      </c>
    </row>
    <row r="60" spans="3:7" x14ac:dyDescent="0.15">
      <c r="C60" s="24">
        <f t="shared" si="0"/>
        <v>78</v>
      </c>
      <c r="D60" s="32">
        <f>IFERROR(テーブル_Swim014[[#This Row],[選手番号]],"")</f>
        <v>78</v>
      </c>
      <c r="E60" s="28" t="str">
        <f>IFERROR(VLOOKUP(C60,Sheet3!A:H,8,0),"")</f>
        <v xml:space="preserve">ファイブテン    </v>
      </c>
      <c r="F60" s="29" t="str">
        <f t="shared" si="1"/>
        <v xml:space="preserve">藤原琥太郎  </v>
      </c>
      <c r="G60" s="30" t="str">
        <f>IFERROR(VLOOKUP(C60,Sheet3!A:H,3,0),"")</f>
        <v xml:space="preserve">藤原琥太郎                    </v>
      </c>
    </row>
    <row r="61" spans="3:7" x14ac:dyDescent="0.15">
      <c r="C61" s="24">
        <f t="shared" si="0"/>
        <v>82</v>
      </c>
      <c r="D61" s="32">
        <f>IFERROR(テーブル_Swim014[[#This Row],[選手番号]],"")</f>
        <v>82</v>
      </c>
      <c r="E61" s="28" t="str">
        <f>IFERROR(VLOOKUP(C61,Sheet3!A:H,8,0),"")</f>
        <v xml:space="preserve">ファイブテン    </v>
      </c>
      <c r="F61" s="29" t="str">
        <f t="shared" si="1"/>
        <v xml:space="preserve">吉田　芽生  </v>
      </c>
      <c r="G61" s="30" t="str">
        <f>IFERROR(VLOOKUP(C61,Sheet3!A:H,3,0),"")</f>
        <v xml:space="preserve">吉田　芽生                    </v>
      </c>
    </row>
    <row r="62" spans="3:7" x14ac:dyDescent="0.15">
      <c r="C62" s="24">
        <f t="shared" si="0"/>
        <v>83</v>
      </c>
      <c r="D62" s="32">
        <f>IFERROR(テーブル_Swim014[[#This Row],[選手番号]],"")</f>
        <v>83</v>
      </c>
      <c r="E62" s="28" t="str">
        <f>IFERROR(VLOOKUP(C62,Sheet3!A:H,8,0),"")</f>
        <v xml:space="preserve">ファイブテン    </v>
      </c>
      <c r="F62" s="29" t="str">
        <f t="shared" si="1"/>
        <v xml:space="preserve">今城　姫桜  </v>
      </c>
      <c r="G62" s="30" t="str">
        <f>IFERROR(VLOOKUP(C62,Sheet3!A:H,3,0),"")</f>
        <v xml:space="preserve">今城　姫桜                    </v>
      </c>
    </row>
    <row r="63" spans="3:7" x14ac:dyDescent="0.15">
      <c r="C63" s="24">
        <f t="shared" si="0"/>
        <v>84</v>
      </c>
      <c r="D63" s="32">
        <f>IFERROR(テーブル_Swim014[[#This Row],[選手番号]],"")</f>
        <v>84</v>
      </c>
      <c r="E63" s="28" t="str">
        <f>IFERROR(VLOOKUP(C63,Sheet3!A:H,8,0),"")</f>
        <v xml:space="preserve">ファイブテン    </v>
      </c>
      <c r="F63" s="29" t="str">
        <f t="shared" si="1"/>
        <v xml:space="preserve">藤田　真央  </v>
      </c>
      <c r="G63" s="30" t="str">
        <f>IFERROR(VLOOKUP(C63,Sheet3!A:H,3,0),"")</f>
        <v xml:space="preserve">藤田　真央                    </v>
      </c>
    </row>
    <row r="64" spans="3:7" x14ac:dyDescent="0.15">
      <c r="C64" s="24">
        <f t="shared" si="0"/>
        <v>85</v>
      </c>
      <c r="D64" s="32">
        <f>IFERROR(テーブル_Swim014[[#This Row],[選手番号]],"")</f>
        <v>85</v>
      </c>
      <c r="E64" s="28" t="str">
        <f>IFERROR(VLOOKUP(C64,Sheet3!A:H,8,0),"")</f>
        <v xml:space="preserve">ファイブテン    </v>
      </c>
      <c r="F64" s="29" t="str">
        <f t="shared" si="1"/>
        <v xml:space="preserve">今井　楓乃  </v>
      </c>
      <c r="G64" s="30" t="str">
        <f>IFERROR(VLOOKUP(C64,Sheet3!A:H,3,0),"")</f>
        <v xml:space="preserve">今井　楓乃                    </v>
      </c>
    </row>
    <row r="65" spans="3:7" x14ac:dyDescent="0.15">
      <c r="C65" s="24">
        <f t="shared" si="0"/>
        <v>86</v>
      </c>
      <c r="D65" s="32">
        <f>IFERROR(テーブル_Swim014[[#This Row],[選手番号]],"")</f>
        <v>86</v>
      </c>
      <c r="E65" s="28" t="str">
        <f>IFERROR(VLOOKUP(C65,Sheet3!A:H,8,0),"")</f>
        <v xml:space="preserve">ファイブテン    </v>
      </c>
      <c r="F65" s="29" t="str">
        <f t="shared" si="1"/>
        <v xml:space="preserve">深川　花夏  </v>
      </c>
      <c r="G65" s="30" t="str">
        <f>IFERROR(VLOOKUP(C65,Sheet3!A:H,3,0),"")</f>
        <v xml:space="preserve">深川　花夏                    </v>
      </c>
    </row>
    <row r="66" spans="3:7" x14ac:dyDescent="0.15">
      <c r="C66" s="24">
        <f t="shared" ref="C66:C129" si="2">IF(AND(D66=""),"",D66)</f>
        <v>97</v>
      </c>
      <c r="D66" s="32">
        <f>IFERROR(テーブル_Swim014[[#This Row],[選手番号]],"")</f>
        <v>97</v>
      </c>
      <c r="E66" s="28" t="str">
        <f>IFERROR(VLOOKUP(C66,Sheet3!A:H,8,0),"")</f>
        <v xml:space="preserve">八幡浜ＳＣ      </v>
      </c>
      <c r="F66" s="29" t="str">
        <f t="shared" ref="F66:F129" si="3">MID(G66,1,7)</f>
        <v xml:space="preserve">下田　天海  </v>
      </c>
      <c r="G66" s="30" t="str">
        <f>IFERROR(VLOOKUP(C66,Sheet3!A:H,3,0),"")</f>
        <v xml:space="preserve">下田　天海                    </v>
      </c>
    </row>
    <row r="67" spans="3:7" x14ac:dyDescent="0.15">
      <c r="C67" s="24">
        <f t="shared" si="2"/>
        <v>98</v>
      </c>
      <c r="D67" s="32">
        <f>IFERROR(テーブル_Swim014[[#This Row],[選手番号]],"")</f>
        <v>98</v>
      </c>
      <c r="E67" s="28" t="str">
        <f>IFERROR(VLOOKUP(C67,Sheet3!A:H,8,0),"")</f>
        <v xml:space="preserve">八幡浜ＳＣ      </v>
      </c>
      <c r="F67" s="29" t="str">
        <f t="shared" si="3"/>
        <v xml:space="preserve">井上日菜子  </v>
      </c>
      <c r="G67" s="30" t="str">
        <f>IFERROR(VLOOKUP(C67,Sheet3!A:H,3,0),"")</f>
        <v xml:space="preserve">井上日菜子                    </v>
      </c>
    </row>
    <row r="68" spans="3:7" x14ac:dyDescent="0.15">
      <c r="C68" s="24">
        <f t="shared" si="2"/>
        <v>99</v>
      </c>
      <c r="D68" s="32">
        <f>IFERROR(テーブル_Swim014[[#This Row],[選手番号]],"")</f>
        <v>99</v>
      </c>
      <c r="E68" s="28" t="str">
        <f>IFERROR(VLOOKUP(C68,Sheet3!A:H,8,0),"")</f>
        <v xml:space="preserve">八幡浜ＳＣ      </v>
      </c>
      <c r="F68" s="29" t="str">
        <f t="shared" si="3"/>
        <v xml:space="preserve">石井　　和  </v>
      </c>
      <c r="G68" s="30" t="str">
        <f>IFERROR(VLOOKUP(C68,Sheet3!A:H,3,0),"")</f>
        <v xml:space="preserve">石井　　和                    </v>
      </c>
    </row>
    <row r="69" spans="3:7" x14ac:dyDescent="0.15">
      <c r="C69" s="24">
        <f t="shared" si="2"/>
        <v>100</v>
      </c>
      <c r="D69" s="32">
        <f>IFERROR(テーブル_Swim014[[#This Row],[選手番号]],"")</f>
        <v>100</v>
      </c>
      <c r="E69" s="28" t="str">
        <f>IFERROR(VLOOKUP(C69,Sheet3!A:H,8,0),"")</f>
        <v xml:space="preserve">八幡浜ＳＣ      </v>
      </c>
      <c r="F69" s="29" t="str">
        <f t="shared" si="3"/>
        <v xml:space="preserve">岡本　未来  </v>
      </c>
      <c r="G69" s="30" t="str">
        <f>IFERROR(VLOOKUP(C69,Sheet3!A:H,3,0),"")</f>
        <v xml:space="preserve">岡本　未来                    </v>
      </c>
    </row>
    <row r="70" spans="3:7" x14ac:dyDescent="0.15">
      <c r="C70" s="24">
        <f t="shared" si="2"/>
        <v>101</v>
      </c>
      <c r="D70" s="32">
        <f>IFERROR(テーブル_Swim014[[#This Row],[選手番号]],"")</f>
        <v>101</v>
      </c>
      <c r="E70" s="28" t="str">
        <f>IFERROR(VLOOKUP(C70,Sheet3!A:H,8,0),"")</f>
        <v xml:space="preserve">八幡浜ＳＣ      </v>
      </c>
      <c r="F70" s="29" t="str">
        <f t="shared" si="3"/>
        <v xml:space="preserve">石村　思穏  </v>
      </c>
      <c r="G70" s="30" t="str">
        <f>IFERROR(VLOOKUP(C70,Sheet3!A:H,3,0),"")</f>
        <v xml:space="preserve">石村　思穏                    </v>
      </c>
    </row>
    <row r="71" spans="3:7" x14ac:dyDescent="0.15">
      <c r="C71" s="24">
        <f t="shared" si="2"/>
        <v>102</v>
      </c>
      <c r="D71" s="32">
        <f>IFERROR(テーブル_Swim014[[#This Row],[選手番号]],"")</f>
        <v>102</v>
      </c>
      <c r="E71" s="28" t="str">
        <f>IFERROR(VLOOKUP(C71,Sheet3!A:H,8,0),"")</f>
        <v xml:space="preserve">八幡浜ＳＣ      </v>
      </c>
      <c r="F71" s="29" t="str">
        <f t="shared" si="3"/>
        <v xml:space="preserve">山田優里也  </v>
      </c>
      <c r="G71" s="30" t="str">
        <f>IFERROR(VLOOKUP(C71,Sheet3!A:H,3,0),"")</f>
        <v xml:space="preserve">山田優里也                    </v>
      </c>
    </row>
    <row r="72" spans="3:7" x14ac:dyDescent="0.15">
      <c r="C72" s="24">
        <f t="shared" si="2"/>
        <v>103</v>
      </c>
      <c r="D72" s="32">
        <f>IFERROR(テーブル_Swim014[[#This Row],[選手番号]],"")</f>
        <v>103</v>
      </c>
      <c r="E72" s="28" t="str">
        <f>IFERROR(VLOOKUP(C72,Sheet3!A:H,8,0),"")</f>
        <v xml:space="preserve">八幡浜ＳＣ      </v>
      </c>
      <c r="F72" s="29" t="str">
        <f t="shared" si="3"/>
        <v xml:space="preserve">岡本　望愛  </v>
      </c>
      <c r="G72" s="30" t="str">
        <f>IFERROR(VLOOKUP(C72,Sheet3!A:H,3,0),"")</f>
        <v xml:space="preserve">岡本　望愛                    </v>
      </c>
    </row>
    <row r="73" spans="3:7" x14ac:dyDescent="0.15">
      <c r="C73" s="24">
        <f t="shared" si="2"/>
        <v>104</v>
      </c>
      <c r="D73" s="32">
        <f>IFERROR(テーブル_Swim014[[#This Row],[選手番号]],"")</f>
        <v>104</v>
      </c>
      <c r="E73" s="28" t="str">
        <f>IFERROR(VLOOKUP(C73,Sheet3!A:H,8,0),"")</f>
        <v xml:space="preserve">八幡浜ＳＣ      </v>
      </c>
      <c r="F73" s="29" t="str">
        <f t="shared" si="3"/>
        <v xml:space="preserve">竹林　優貴  </v>
      </c>
      <c r="G73" s="30" t="str">
        <f>IFERROR(VLOOKUP(C73,Sheet3!A:H,3,0),"")</f>
        <v xml:space="preserve">竹林　優貴                    </v>
      </c>
    </row>
    <row r="74" spans="3:7" x14ac:dyDescent="0.15">
      <c r="C74" s="24">
        <f t="shared" si="2"/>
        <v>105</v>
      </c>
      <c r="D74" s="32">
        <f>IFERROR(テーブル_Swim014[[#This Row],[選手番号]],"")</f>
        <v>105</v>
      </c>
      <c r="E74" s="28" t="str">
        <f>IFERROR(VLOOKUP(C74,Sheet3!A:H,8,0),"")</f>
        <v xml:space="preserve">アズサ松山      </v>
      </c>
      <c r="F74" s="29" t="str">
        <f t="shared" si="3"/>
        <v xml:space="preserve">宮内結衣子  </v>
      </c>
      <c r="G74" s="30" t="str">
        <f>IFERROR(VLOOKUP(C74,Sheet3!A:H,3,0),"")</f>
        <v xml:space="preserve">宮内結衣子                    </v>
      </c>
    </row>
    <row r="75" spans="3:7" x14ac:dyDescent="0.15">
      <c r="C75" s="24">
        <f t="shared" si="2"/>
        <v>106</v>
      </c>
      <c r="D75" s="32">
        <f>IFERROR(テーブル_Swim014[[#This Row],[選手番号]],"")</f>
        <v>106</v>
      </c>
      <c r="E75" s="28" t="str">
        <f>IFERROR(VLOOKUP(C75,Sheet3!A:H,8,0),"")</f>
        <v xml:space="preserve">アズサ松山      </v>
      </c>
      <c r="F75" s="29" t="str">
        <f t="shared" si="3"/>
        <v xml:space="preserve">中野　瑞菜  </v>
      </c>
      <c r="G75" s="30" t="str">
        <f>IFERROR(VLOOKUP(C75,Sheet3!A:H,3,0),"")</f>
        <v xml:space="preserve">中野　瑞菜                    </v>
      </c>
    </row>
    <row r="76" spans="3:7" x14ac:dyDescent="0.15">
      <c r="C76" s="24">
        <f t="shared" si="2"/>
        <v>107</v>
      </c>
      <c r="D76" s="32">
        <f>IFERROR(テーブル_Swim014[[#This Row],[選手番号]],"")</f>
        <v>107</v>
      </c>
      <c r="E76" s="28" t="str">
        <f>IFERROR(VLOOKUP(C76,Sheet3!A:H,8,0),"")</f>
        <v xml:space="preserve">アズサ松山      </v>
      </c>
      <c r="F76" s="29" t="str">
        <f t="shared" si="3"/>
        <v xml:space="preserve">山﨑　陽羽  </v>
      </c>
      <c r="G76" s="30" t="str">
        <f>IFERROR(VLOOKUP(C76,Sheet3!A:H,3,0),"")</f>
        <v xml:space="preserve">山﨑　陽羽                    </v>
      </c>
    </row>
    <row r="77" spans="3:7" x14ac:dyDescent="0.15">
      <c r="C77" s="24">
        <f t="shared" si="2"/>
        <v>108</v>
      </c>
      <c r="D77" s="32">
        <f>IFERROR(テーブル_Swim014[[#This Row],[選手番号]],"")</f>
        <v>108</v>
      </c>
      <c r="E77" s="28" t="str">
        <f>IFERROR(VLOOKUP(C77,Sheet3!A:H,8,0),"")</f>
        <v xml:space="preserve">アズサ松山      </v>
      </c>
      <c r="F77" s="29" t="str">
        <f t="shared" si="3"/>
        <v xml:space="preserve">大谷　心咲  </v>
      </c>
      <c r="G77" s="30" t="str">
        <f>IFERROR(VLOOKUP(C77,Sheet3!A:H,3,0),"")</f>
        <v xml:space="preserve">大谷　心咲                    </v>
      </c>
    </row>
    <row r="78" spans="3:7" x14ac:dyDescent="0.15">
      <c r="C78" s="24">
        <f t="shared" si="2"/>
        <v>109</v>
      </c>
      <c r="D78" s="32">
        <f>IFERROR(テーブル_Swim014[[#This Row],[選手番号]],"")</f>
        <v>109</v>
      </c>
      <c r="E78" s="28" t="str">
        <f>IFERROR(VLOOKUP(C78,Sheet3!A:H,8,0),"")</f>
        <v xml:space="preserve">アズサ松山      </v>
      </c>
      <c r="F78" s="29" t="str">
        <f t="shared" si="3"/>
        <v xml:space="preserve">阿部　天香  </v>
      </c>
      <c r="G78" s="30" t="str">
        <f>IFERROR(VLOOKUP(C78,Sheet3!A:H,3,0),"")</f>
        <v xml:space="preserve">阿部　天香                    </v>
      </c>
    </row>
    <row r="79" spans="3:7" x14ac:dyDescent="0.15">
      <c r="C79" s="24">
        <f t="shared" si="2"/>
        <v>110</v>
      </c>
      <c r="D79" s="32">
        <f>IFERROR(テーブル_Swim014[[#This Row],[選手番号]],"")</f>
        <v>110</v>
      </c>
      <c r="E79" s="28" t="str">
        <f>IFERROR(VLOOKUP(C79,Sheet3!A:H,8,0),"")</f>
        <v xml:space="preserve">アズサ松山      </v>
      </c>
      <c r="F79" s="29" t="str">
        <f t="shared" si="3"/>
        <v xml:space="preserve">永田　実悠  </v>
      </c>
      <c r="G79" s="30" t="str">
        <f>IFERROR(VLOOKUP(C79,Sheet3!A:H,3,0),"")</f>
        <v xml:space="preserve">永田　実悠                    </v>
      </c>
    </row>
    <row r="80" spans="3:7" x14ac:dyDescent="0.15">
      <c r="C80" s="24">
        <f t="shared" si="2"/>
        <v>111</v>
      </c>
      <c r="D80" s="32">
        <f>IFERROR(テーブル_Swim014[[#This Row],[選手番号]],"")</f>
        <v>111</v>
      </c>
      <c r="E80" s="28" t="str">
        <f>IFERROR(VLOOKUP(C80,Sheet3!A:H,8,0),"")</f>
        <v xml:space="preserve">ＭＧ双葉        </v>
      </c>
      <c r="F80" s="29" t="str">
        <f t="shared" si="3"/>
        <v xml:space="preserve">長野　　弘  </v>
      </c>
      <c r="G80" s="30" t="str">
        <f>IFERROR(VLOOKUP(C80,Sheet3!A:H,3,0),"")</f>
        <v xml:space="preserve">長野　　弘                    </v>
      </c>
    </row>
    <row r="81" spans="3:7" x14ac:dyDescent="0.15">
      <c r="C81" s="24">
        <f t="shared" si="2"/>
        <v>112</v>
      </c>
      <c r="D81" s="32">
        <f>IFERROR(テーブル_Swim014[[#This Row],[選手番号]],"")</f>
        <v>112</v>
      </c>
      <c r="E81" s="28" t="str">
        <f>IFERROR(VLOOKUP(C81,Sheet3!A:H,8,0),"")</f>
        <v xml:space="preserve">ＭＧ双葉        </v>
      </c>
      <c r="F81" s="29" t="str">
        <f t="shared" si="3"/>
        <v xml:space="preserve">島谷　悠真  </v>
      </c>
      <c r="G81" s="30" t="str">
        <f>IFERROR(VLOOKUP(C81,Sheet3!A:H,3,0),"")</f>
        <v xml:space="preserve">島谷　悠真                    </v>
      </c>
    </row>
    <row r="82" spans="3:7" x14ac:dyDescent="0.15">
      <c r="C82" s="24">
        <f t="shared" si="2"/>
        <v>113</v>
      </c>
      <c r="D82" s="32">
        <f>IFERROR(テーブル_Swim014[[#This Row],[選手番号]],"")</f>
        <v>113</v>
      </c>
      <c r="E82" s="28" t="str">
        <f>IFERROR(VLOOKUP(C82,Sheet3!A:H,8,0),"")</f>
        <v xml:space="preserve">ＭＧ双葉        </v>
      </c>
      <c r="F82" s="29" t="str">
        <f t="shared" si="3"/>
        <v xml:space="preserve">青野　　空  </v>
      </c>
      <c r="G82" s="30" t="str">
        <f>IFERROR(VLOOKUP(C82,Sheet3!A:H,3,0),"")</f>
        <v xml:space="preserve">青野　　空                    </v>
      </c>
    </row>
    <row r="83" spans="3:7" x14ac:dyDescent="0.15">
      <c r="C83" s="24">
        <f t="shared" si="2"/>
        <v>114</v>
      </c>
      <c r="D83" s="32">
        <f>IFERROR(テーブル_Swim014[[#This Row],[選手番号]],"")</f>
        <v>114</v>
      </c>
      <c r="E83" s="28" t="str">
        <f>IFERROR(VLOOKUP(C83,Sheet3!A:H,8,0),"")</f>
        <v xml:space="preserve">ＭＧ双葉        </v>
      </c>
      <c r="F83" s="29" t="str">
        <f t="shared" si="3"/>
        <v xml:space="preserve">水田結依子  </v>
      </c>
      <c r="G83" s="30" t="str">
        <f>IFERROR(VLOOKUP(C83,Sheet3!A:H,3,0),"")</f>
        <v xml:space="preserve">水田結依子                    </v>
      </c>
    </row>
    <row r="84" spans="3:7" x14ac:dyDescent="0.15">
      <c r="C84" s="24">
        <f t="shared" si="2"/>
        <v>115</v>
      </c>
      <c r="D84" s="32">
        <f>IFERROR(テーブル_Swim014[[#This Row],[選手番号]],"")</f>
        <v>115</v>
      </c>
      <c r="E84" s="28" t="str">
        <f>IFERROR(VLOOKUP(C84,Sheet3!A:H,8,0),"")</f>
        <v xml:space="preserve">石原ＳＣ        </v>
      </c>
      <c r="F84" s="29" t="str">
        <f t="shared" si="3"/>
        <v xml:space="preserve">竹永　悠人  </v>
      </c>
      <c r="G84" s="30" t="str">
        <f>IFERROR(VLOOKUP(C84,Sheet3!A:H,3,0),"")</f>
        <v xml:space="preserve">竹永　悠人                    </v>
      </c>
    </row>
    <row r="85" spans="3:7" x14ac:dyDescent="0.15">
      <c r="C85" s="24">
        <f t="shared" si="2"/>
        <v>116</v>
      </c>
      <c r="D85" s="32">
        <f>IFERROR(テーブル_Swim014[[#This Row],[選手番号]],"")</f>
        <v>116</v>
      </c>
      <c r="E85" s="28" t="str">
        <f>IFERROR(VLOOKUP(C85,Sheet3!A:H,8,0),"")</f>
        <v xml:space="preserve">石原ＳＣ        </v>
      </c>
      <c r="F85" s="29" t="str">
        <f t="shared" si="3"/>
        <v xml:space="preserve">羽田野颯太  </v>
      </c>
      <c r="G85" s="30" t="str">
        <f>IFERROR(VLOOKUP(C85,Sheet3!A:H,3,0),"")</f>
        <v xml:space="preserve">羽田野颯太                    </v>
      </c>
    </row>
    <row r="86" spans="3:7" x14ac:dyDescent="0.15">
      <c r="C86" s="24">
        <f t="shared" si="2"/>
        <v>117</v>
      </c>
      <c r="D86" s="32">
        <f>IFERROR(テーブル_Swim014[[#This Row],[選手番号]],"")</f>
        <v>117</v>
      </c>
      <c r="E86" s="28" t="str">
        <f>IFERROR(VLOOKUP(C86,Sheet3!A:H,8,0),"")</f>
        <v xml:space="preserve">石原ＳＣ        </v>
      </c>
      <c r="F86" s="29" t="str">
        <f t="shared" si="3"/>
        <v xml:space="preserve">城戸　心呂  </v>
      </c>
      <c r="G86" s="30" t="str">
        <f>IFERROR(VLOOKUP(C86,Sheet3!A:H,3,0),"")</f>
        <v xml:space="preserve">城戸　心呂                    </v>
      </c>
    </row>
    <row r="87" spans="3:7" x14ac:dyDescent="0.15">
      <c r="C87" s="24">
        <f t="shared" si="2"/>
        <v>118</v>
      </c>
      <c r="D87" s="32">
        <f>IFERROR(テーブル_Swim014[[#This Row],[選手番号]],"")</f>
        <v>118</v>
      </c>
      <c r="E87" s="28" t="str">
        <f>IFERROR(VLOOKUP(C87,Sheet3!A:H,8,0),"")</f>
        <v xml:space="preserve">石原ＳＣ        </v>
      </c>
      <c r="F87" s="29" t="str">
        <f t="shared" si="3"/>
        <v xml:space="preserve">上甲　涼帆  </v>
      </c>
      <c r="G87" s="30" t="str">
        <f>IFERROR(VLOOKUP(C87,Sheet3!A:H,3,0),"")</f>
        <v xml:space="preserve">上甲　涼帆                    </v>
      </c>
    </row>
    <row r="88" spans="3:7" x14ac:dyDescent="0.15">
      <c r="C88" s="24">
        <f t="shared" si="2"/>
        <v>119</v>
      </c>
      <c r="D88" s="32">
        <f>IFERROR(テーブル_Swim014[[#This Row],[選手番号]],"")</f>
        <v>119</v>
      </c>
      <c r="E88" s="28" t="str">
        <f>IFERROR(VLOOKUP(C88,Sheet3!A:H,8,0),"")</f>
        <v xml:space="preserve">石原ＳＣ        </v>
      </c>
      <c r="F88" s="29" t="str">
        <f t="shared" si="3"/>
        <v xml:space="preserve">兵頭　まい  </v>
      </c>
      <c r="G88" s="30" t="str">
        <f>IFERROR(VLOOKUP(C88,Sheet3!A:H,3,0),"")</f>
        <v xml:space="preserve">兵頭　まい                    </v>
      </c>
    </row>
    <row r="89" spans="3:7" x14ac:dyDescent="0.15">
      <c r="C89" s="24">
        <f t="shared" si="2"/>
        <v>123</v>
      </c>
      <c r="D89" s="32">
        <f>IFERROR(テーブル_Swim014[[#This Row],[選手番号]],"")</f>
        <v>123</v>
      </c>
      <c r="E89" s="28" t="str">
        <f>IFERROR(VLOOKUP(C89,Sheet3!A:H,8,0),"")</f>
        <v xml:space="preserve">フィッタ松山    </v>
      </c>
      <c r="F89" s="29" t="str">
        <f t="shared" si="3"/>
        <v xml:space="preserve">野田旺太郎  </v>
      </c>
      <c r="G89" s="30" t="str">
        <f>IFERROR(VLOOKUP(C89,Sheet3!A:H,3,0),"")</f>
        <v xml:space="preserve">野田旺太郎                    </v>
      </c>
    </row>
    <row r="90" spans="3:7" x14ac:dyDescent="0.15">
      <c r="C90" s="24">
        <f t="shared" si="2"/>
        <v>124</v>
      </c>
      <c r="D90" s="32">
        <f>IFERROR(テーブル_Swim014[[#This Row],[選手番号]],"")</f>
        <v>124</v>
      </c>
      <c r="E90" s="28" t="str">
        <f>IFERROR(VLOOKUP(C90,Sheet3!A:H,8,0),"")</f>
        <v xml:space="preserve">フィッタ松山    </v>
      </c>
      <c r="F90" s="29" t="str">
        <f t="shared" si="3"/>
        <v xml:space="preserve">平野　　資  </v>
      </c>
      <c r="G90" s="30" t="str">
        <f>IFERROR(VLOOKUP(C90,Sheet3!A:H,3,0),"")</f>
        <v xml:space="preserve">平野　　資                    </v>
      </c>
    </row>
    <row r="91" spans="3:7" x14ac:dyDescent="0.15">
      <c r="C91" s="24">
        <f t="shared" si="2"/>
        <v>125</v>
      </c>
      <c r="D91" s="32">
        <f>IFERROR(テーブル_Swim014[[#This Row],[選手番号]],"")</f>
        <v>125</v>
      </c>
      <c r="E91" s="28" t="str">
        <f>IFERROR(VLOOKUP(C91,Sheet3!A:H,8,0),"")</f>
        <v xml:space="preserve">フィッタ松山    </v>
      </c>
      <c r="F91" s="29" t="str">
        <f t="shared" si="3"/>
        <v xml:space="preserve">島田　　希  </v>
      </c>
      <c r="G91" s="30" t="str">
        <f>IFERROR(VLOOKUP(C91,Sheet3!A:H,3,0),"")</f>
        <v xml:space="preserve">島田　　希                    </v>
      </c>
    </row>
    <row r="92" spans="3:7" x14ac:dyDescent="0.15">
      <c r="C92" s="24">
        <f t="shared" si="2"/>
        <v>126</v>
      </c>
      <c r="D92" s="32">
        <f>IFERROR(テーブル_Swim014[[#This Row],[選手番号]],"")</f>
        <v>126</v>
      </c>
      <c r="E92" s="28" t="str">
        <f>IFERROR(VLOOKUP(C92,Sheet3!A:H,8,0),"")</f>
        <v xml:space="preserve">フィッタ松山    </v>
      </c>
      <c r="F92" s="29" t="str">
        <f t="shared" si="3"/>
        <v xml:space="preserve">松浦　海翔  </v>
      </c>
      <c r="G92" s="30" t="str">
        <f>IFERROR(VLOOKUP(C92,Sheet3!A:H,3,0),"")</f>
        <v xml:space="preserve">松浦　海翔                    </v>
      </c>
    </row>
    <row r="93" spans="3:7" x14ac:dyDescent="0.15">
      <c r="C93" s="24">
        <f t="shared" si="2"/>
        <v>127</v>
      </c>
      <c r="D93" s="32">
        <f>IFERROR(テーブル_Swim014[[#This Row],[選手番号]],"")</f>
        <v>127</v>
      </c>
      <c r="E93" s="28" t="str">
        <f>IFERROR(VLOOKUP(C93,Sheet3!A:H,8,0),"")</f>
        <v xml:space="preserve">フィッタ松山    </v>
      </c>
      <c r="F93" s="29" t="str">
        <f t="shared" si="3"/>
        <v xml:space="preserve">山田　朔久  </v>
      </c>
      <c r="G93" s="30" t="str">
        <f>IFERROR(VLOOKUP(C93,Sheet3!A:H,3,0),"")</f>
        <v xml:space="preserve">山田　朔久                    </v>
      </c>
    </row>
    <row r="94" spans="3:7" x14ac:dyDescent="0.15">
      <c r="C94" s="24">
        <f t="shared" si="2"/>
        <v>129</v>
      </c>
      <c r="D94" s="32">
        <f>IFERROR(テーブル_Swim014[[#This Row],[選手番号]],"")</f>
        <v>129</v>
      </c>
      <c r="E94" s="28" t="str">
        <f>IFERROR(VLOOKUP(C94,Sheet3!A:H,8,0),"")</f>
        <v xml:space="preserve">フィッタ松山    </v>
      </c>
      <c r="F94" s="29" t="str">
        <f t="shared" si="3"/>
        <v xml:space="preserve">荒谷　結奏  </v>
      </c>
      <c r="G94" s="30" t="str">
        <f>IFERROR(VLOOKUP(C94,Sheet3!A:H,3,0),"")</f>
        <v xml:space="preserve">荒谷　結奏                    </v>
      </c>
    </row>
    <row r="95" spans="3:7" x14ac:dyDescent="0.15">
      <c r="C95" s="24">
        <f t="shared" si="2"/>
        <v>130</v>
      </c>
      <c r="D95" s="32">
        <f>IFERROR(テーブル_Swim014[[#This Row],[選手番号]],"")</f>
        <v>130</v>
      </c>
      <c r="E95" s="28" t="str">
        <f>IFERROR(VLOOKUP(C95,Sheet3!A:H,8,0),"")</f>
        <v xml:space="preserve">フィッタ松山    </v>
      </c>
      <c r="F95" s="29" t="str">
        <f t="shared" si="3"/>
        <v xml:space="preserve">乃万　美嘉  </v>
      </c>
      <c r="G95" s="30" t="str">
        <f>IFERROR(VLOOKUP(C95,Sheet3!A:H,3,0),"")</f>
        <v xml:space="preserve">乃万　美嘉                    </v>
      </c>
    </row>
    <row r="96" spans="3:7" x14ac:dyDescent="0.15">
      <c r="C96" s="24">
        <f t="shared" si="2"/>
        <v>131</v>
      </c>
      <c r="D96" s="32">
        <f>IFERROR(テーブル_Swim014[[#This Row],[選手番号]],"")</f>
        <v>131</v>
      </c>
      <c r="E96" s="28" t="str">
        <f>IFERROR(VLOOKUP(C96,Sheet3!A:H,8,0),"")</f>
        <v xml:space="preserve">フィッタ松山    </v>
      </c>
      <c r="F96" s="29" t="str">
        <f t="shared" si="3"/>
        <v xml:space="preserve">西田　瑚雪  </v>
      </c>
      <c r="G96" s="30" t="str">
        <f>IFERROR(VLOOKUP(C96,Sheet3!A:H,3,0),"")</f>
        <v xml:space="preserve">西田　瑚雪                    </v>
      </c>
    </row>
    <row r="97" spans="3:7" x14ac:dyDescent="0.15">
      <c r="C97" s="24">
        <f t="shared" si="2"/>
        <v>135</v>
      </c>
      <c r="D97" s="32">
        <f>IFERROR(テーブル_Swim014[[#This Row],[選手番号]],"")</f>
        <v>135</v>
      </c>
      <c r="E97" s="28" t="str">
        <f>IFERROR(VLOOKUP(C97,Sheet3!A:H,8,0),"")</f>
        <v xml:space="preserve">フィッタ重信    </v>
      </c>
      <c r="F97" s="29" t="str">
        <f t="shared" si="3"/>
        <v xml:space="preserve">黒野　裕馬  </v>
      </c>
      <c r="G97" s="30" t="str">
        <f>IFERROR(VLOOKUP(C97,Sheet3!A:H,3,0),"")</f>
        <v xml:space="preserve">黒野　裕馬                    </v>
      </c>
    </row>
    <row r="98" spans="3:7" x14ac:dyDescent="0.15">
      <c r="C98" s="24">
        <f t="shared" si="2"/>
        <v>136</v>
      </c>
      <c r="D98" s="32">
        <f>IFERROR(テーブル_Swim014[[#This Row],[選手番号]],"")</f>
        <v>136</v>
      </c>
      <c r="E98" s="28" t="str">
        <f>IFERROR(VLOOKUP(C98,Sheet3!A:H,8,0),"")</f>
        <v xml:space="preserve">フィッタ重信    </v>
      </c>
      <c r="F98" s="29" t="str">
        <f t="shared" si="3"/>
        <v xml:space="preserve">北原　大裕  </v>
      </c>
      <c r="G98" s="30" t="str">
        <f>IFERROR(VLOOKUP(C98,Sheet3!A:H,3,0),"")</f>
        <v xml:space="preserve">北原　大裕                    </v>
      </c>
    </row>
    <row r="99" spans="3:7" x14ac:dyDescent="0.15">
      <c r="C99" s="24">
        <f t="shared" si="2"/>
        <v>137</v>
      </c>
      <c r="D99" s="32">
        <f>IFERROR(テーブル_Swim014[[#This Row],[選手番号]],"")</f>
        <v>137</v>
      </c>
      <c r="E99" s="28" t="str">
        <f>IFERROR(VLOOKUP(C99,Sheet3!A:H,8,0),"")</f>
        <v xml:space="preserve">フィッタ重信    </v>
      </c>
      <c r="F99" s="29" t="str">
        <f t="shared" si="3"/>
        <v xml:space="preserve">名智　　馨  </v>
      </c>
      <c r="G99" s="30" t="str">
        <f>IFERROR(VLOOKUP(C99,Sheet3!A:H,3,0),"")</f>
        <v xml:space="preserve">名智　　馨                    </v>
      </c>
    </row>
    <row r="100" spans="3:7" x14ac:dyDescent="0.15">
      <c r="C100" s="24">
        <f t="shared" si="2"/>
        <v>138</v>
      </c>
      <c r="D100" s="32">
        <f>IFERROR(テーブル_Swim014[[#This Row],[選手番号]],"")</f>
        <v>138</v>
      </c>
      <c r="E100" s="28" t="str">
        <f>IFERROR(VLOOKUP(C100,Sheet3!A:H,8,0),"")</f>
        <v xml:space="preserve">フィッタ重信    </v>
      </c>
      <c r="F100" s="29" t="str">
        <f t="shared" si="3"/>
        <v xml:space="preserve">宮内　翔正  </v>
      </c>
      <c r="G100" s="30" t="str">
        <f>IFERROR(VLOOKUP(C100,Sheet3!A:H,3,0),"")</f>
        <v xml:space="preserve">宮内　翔正                    </v>
      </c>
    </row>
    <row r="101" spans="3:7" x14ac:dyDescent="0.15">
      <c r="C101" s="24">
        <f t="shared" si="2"/>
        <v>139</v>
      </c>
      <c r="D101" s="32">
        <f>IFERROR(テーブル_Swim014[[#This Row],[選手番号]],"")</f>
        <v>139</v>
      </c>
      <c r="E101" s="28" t="str">
        <f>IFERROR(VLOOKUP(C101,Sheet3!A:H,8,0),"")</f>
        <v xml:space="preserve">フィッタ重信    </v>
      </c>
      <c r="F101" s="29" t="str">
        <f t="shared" si="3"/>
        <v xml:space="preserve">渡部　透真  </v>
      </c>
      <c r="G101" s="30" t="str">
        <f>IFERROR(VLOOKUP(C101,Sheet3!A:H,3,0),"")</f>
        <v xml:space="preserve">渡部　透真                    </v>
      </c>
    </row>
    <row r="102" spans="3:7" x14ac:dyDescent="0.15">
      <c r="C102" s="24">
        <f t="shared" si="2"/>
        <v>140</v>
      </c>
      <c r="D102" s="32">
        <f>IFERROR(テーブル_Swim014[[#This Row],[選手番号]],"")</f>
        <v>140</v>
      </c>
      <c r="E102" s="28" t="str">
        <f>IFERROR(VLOOKUP(C102,Sheet3!A:H,8,0),"")</f>
        <v xml:space="preserve">フィッタ重信    </v>
      </c>
      <c r="F102" s="29" t="str">
        <f t="shared" si="3"/>
        <v xml:space="preserve">中野　　優  </v>
      </c>
      <c r="G102" s="30" t="str">
        <f>IFERROR(VLOOKUP(C102,Sheet3!A:H,3,0),"")</f>
        <v xml:space="preserve">中野　　優                    </v>
      </c>
    </row>
    <row r="103" spans="3:7" x14ac:dyDescent="0.15">
      <c r="C103" s="24">
        <f t="shared" si="2"/>
        <v>141</v>
      </c>
      <c r="D103" s="32">
        <f>IFERROR(テーブル_Swim014[[#This Row],[選手番号]],"")</f>
        <v>141</v>
      </c>
      <c r="E103" s="28" t="str">
        <f>IFERROR(VLOOKUP(C103,Sheet3!A:H,8,0),"")</f>
        <v xml:space="preserve">フィッタ重信    </v>
      </c>
      <c r="F103" s="29" t="str">
        <f t="shared" si="3"/>
        <v xml:space="preserve">田坂　真唯  </v>
      </c>
      <c r="G103" s="30" t="str">
        <f>IFERROR(VLOOKUP(C103,Sheet3!A:H,3,0),"")</f>
        <v xml:space="preserve">田坂　真唯                    </v>
      </c>
    </row>
    <row r="104" spans="3:7" x14ac:dyDescent="0.15">
      <c r="C104" s="24">
        <f t="shared" si="2"/>
        <v>142</v>
      </c>
      <c r="D104" s="32">
        <f>IFERROR(テーブル_Swim014[[#This Row],[選手番号]],"")</f>
        <v>142</v>
      </c>
      <c r="E104" s="28" t="str">
        <f>IFERROR(VLOOKUP(C104,Sheet3!A:H,8,0),"")</f>
        <v xml:space="preserve">フィッタ重信    </v>
      </c>
      <c r="F104" s="29" t="str">
        <f t="shared" si="3"/>
        <v xml:space="preserve">越智　佳澄  </v>
      </c>
      <c r="G104" s="30" t="str">
        <f>IFERROR(VLOOKUP(C104,Sheet3!A:H,3,0),"")</f>
        <v xml:space="preserve">越智　佳澄                    </v>
      </c>
    </row>
    <row r="105" spans="3:7" x14ac:dyDescent="0.15">
      <c r="C105" s="24">
        <f t="shared" si="2"/>
        <v>143</v>
      </c>
      <c r="D105" s="32">
        <f>IFERROR(テーブル_Swim014[[#This Row],[選手番号]],"")</f>
        <v>143</v>
      </c>
      <c r="E105" s="28" t="str">
        <f>IFERROR(VLOOKUP(C105,Sheet3!A:H,8,0),"")</f>
        <v xml:space="preserve">フィッタ重信    </v>
      </c>
      <c r="F105" s="29" t="str">
        <f t="shared" si="3"/>
        <v xml:space="preserve">田丸　一花  </v>
      </c>
      <c r="G105" s="30" t="str">
        <f>IFERROR(VLOOKUP(C105,Sheet3!A:H,3,0),"")</f>
        <v xml:space="preserve">田丸　一花                    </v>
      </c>
    </row>
    <row r="106" spans="3:7" x14ac:dyDescent="0.15">
      <c r="C106" s="24">
        <f t="shared" si="2"/>
        <v>144</v>
      </c>
      <c r="D106" s="32">
        <f>IFERROR(テーブル_Swim014[[#This Row],[選手番号]],"")</f>
        <v>144</v>
      </c>
      <c r="E106" s="28" t="str">
        <f>IFERROR(VLOOKUP(C106,Sheet3!A:H,8,0),"")</f>
        <v xml:space="preserve">フィッタ重信    </v>
      </c>
      <c r="F106" s="29" t="str">
        <f t="shared" si="3"/>
        <v xml:space="preserve">中田　律子  </v>
      </c>
      <c r="G106" s="30" t="str">
        <f>IFERROR(VLOOKUP(C106,Sheet3!A:H,3,0),"")</f>
        <v xml:space="preserve">中田　律子                    </v>
      </c>
    </row>
    <row r="107" spans="3:7" x14ac:dyDescent="0.15">
      <c r="C107" s="24">
        <f t="shared" si="2"/>
        <v>147</v>
      </c>
      <c r="D107" s="32">
        <f>IFERROR(テーブル_Swim014[[#This Row],[選手番号]],"")</f>
        <v>147</v>
      </c>
      <c r="E107" s="28" t="str">
        <f>IFERROR(VLOOKUP(C107,Sheet3!A:H,8,0),"")</f>
        <v xml:space="preserve">リー保内        </v>
      </c>
      <c r="F107" s="29" t="str">
        <f t="shared" si="3"/>
        <v xml:space="preserve">細谷　孝正  </v>
      </c>
      <c r="G107" s="30" t="str">
        <f>IFERROR(VLOOKUP(C107,Sheet3!A:H,3,0),"")</f>
        <v xml:space="preserve">細谷　孝正                    </v>
      </c>
    </row>
    <row r="108" spans="3:7" x14ac:dyDescent="0.15">
      <c r="C108" s="24">
        <f t="shared" si="2"/>
        <v>148</v>
      </c>
      <c r="D108" s="32">
        <f>IFERROR(テーブル_Swim014[[#This Row],[選手番号]],"")</f>
        <v>148</v>
      </c>
      <c r="E108" s="28" t="str">
        <f>IFERROR(VLOOKUP(C108,Sheet3!A:H,8,0),"")</f>
        <v xml:space="preserve">リー保内        </v>
      </c>
      <c r="F108" s="29" t="str">
        <f t="shared" si="3"/>
        <v xml:space="preserve">山中　紗和  </v>
      </c>
      <c r="G108" s="30" t="str">
        <f>IFERROR(VLOOKUP(C108,Sheet3!A:H,3,0),"")</f>
        <v xml:space="preserve">山中　紗和                    </v>
      </c>
    </row>
    <row r="109" spans="3:7" x14ac:dyDescent="0.15">
      <c r="C109" s="24">
        <f t="shared" si="2"/>
        <v>149</v>
      </c>
      <c r="D109" s="32">
        <f>IFERROR(テーブル_Swim014[[#This Row],[選手番号]],"")</f>
        <v>149</v>
      </c>
      <c r="E109" s="28" t="str">
        <f>IFERROR(VLOOKUP(C109,Sheet3!A:H,8,0),"")</f>
        <v xml:space="preserve">リー保内        </v>
      </c>
      <c r="F109" s="29" t="str">
        <f t="shared" si="3"/>
        <v xml:space="preserve">宮中　彩希  </v>
      </c>
      <c r="G109" s="30" t="str">
        <f>IFERROR(VLOOKUP(C109,Sheet3!A:H,3,0),"")</f>
        <v xml:space="preserve">宮中　彩希                    </v>
      </c>
    </row>
    <row r="110" spans="3:7" x14ac:dyDescent="0.15">
      <c r="C110" s="24">
        <f t="shared" si="2"/>
        <v>150</v>
      </c>
      <c r="D110" s="32">
        <f>IFERROR(テーブル_Swim014[[#This Row],[選手番号]],"")</f>
        <v>150</v>
      </c>
      <c r="E110" s="28" t="str">
        <f>IFERROR(VLOOKUP(C110,Sheet3!A:H,8,0),"")</f>
        <v xml:space="preserve">リー保内        </v>
      </c>
      <c r="F110" s="29" t="str">
        <f t="shared" si="3"/>
        <v xml:space="preserve">大西　紗羅  </v>
      </c>
      <c r="G110" s="30" t="str">
        <f>IFERROR(VLOOKUP(C110,Sheet3!A:H,3,0),"")</f>
        <v xml:space="preserve">大西　紗羅                    </v>
      </c>
    </row>
    <row r="111" spans="3:7" x14ac:dyDescent="0.15">
      <c r="C111" s="24">
        <f t="shared" si="2"/>
        <v>155</v>
      </c>
      <c r="D111" s="32">
        <f>IFERROR(テーブル_Swim014[[#This Row],[選手番号]],"")</f>
        <v>155</v>
      </c>
      <c r="E111" s="28" t="str">
        <f>IFERROR(VLOOKUP(C111,Sheet3!A:H,8,0),"")</f>
        <v xml:space="preserve">フィッタ吉田    </v>
      </c>
      <c r="F111" s="29" t="str">
        <f t="shared" si="3"/>
        <v xml:space="preserve">大加田元輝  </v>
      </c>
      <c r="G111" s="30" t="str">
        <f>IFERROR(VLOOKUP(C111,Sheet3!A:H,3,0),"")</f>
        <v xml:space="preserve">大加田元輝                    </v>
      </c>
    </row>
    <row r="112" spans="3:7" x14ac:dyDescent="0.15">
      <c r="C112" s="24">
        <f t="shared" si="2"/>
        <v>156</v>
      </c>
      <c r="D112" s="32">
        <f>IFERROR(テーブル_Swim014[[#This Row],[選手番号]],"")</f>
        <v>156</v>
      </c>
      <c r="E112" s="28" t="str">
        <f>IFERROR(VLOOKUP(C112,Sheet3!A:H,8,0),"")</f>
        <v xml:space="preserve">フィッタ吉田    </v>
      </c>
      <c r="F112" s="29" t="str">
        <f t="shared" si="3"/>
        <v xml:space="preserve">櫻井　理道  </v>
      </c>
      <c r="G112" s="30" t="str">
        <f>IFERROR(VLOOKUP(C112,Sheet3!A:H,3,0),"")</f>
        <v xml:space="preserve">櫻井　理道                    </v>
      </c>
    </row>
    <row r="113" spans="3:7" x14ac:dyDescent="0.15">
      <c r="C113" s="24">
        <f t="shared" si="2"/>
        <v>158</v>
      </c>
      <c r="D113" s="32">
        <f>IFERROR(テーブル_Swim014[[#This Row],[選手番号]],"")</f>
        <v>158</v>
      </c>
      <c r="E113" s="28" t="str">
        <f>IFERROR(VLOOKUP(C113,Sheet3!A:H,8,0),"")</f>
        <v xml:space="preserve">フィッタ吉田    </v>
      </c>
      <c r="F113" s="29" t="str">
        <f t="shared" si="3"/>
        <v xml:space="preserve">前田　唯菜  </v>
      </c>
      <c r="G113" s="30" t="str">
        <f>IFERROR(VLOOKUP(C113,Sheet3!A:H,3,0),"")</f>
        <v xml:space="preserve">前田　唯菜                    </v>
      </c>
    </row>
    <row r="114" spans="3:7" x14ac:dyDescent="0.15">
      <c r="C114" s="24">
        <f t="shared" si="2"/>
        <v>159</v>
      </c>
      <c r="D114" s="32">
        <f>IFERROR(テーブル_Swim014[[#This Row],[選手番号]],"")</f>
        <v>159</v>
      </c>
      <c r="E114" s="28" t="str">
        <f>IFERROR(VLOOKUP(C114,Sheet3!A:H,8,0),"")</f>
        <v xml:space="preserve">フィッタ吉田    </v>
      </c>
      <c r="F114" s="29" t="str">
        <f t="shared" si="3"/>
        <v xml:space="preserve">秋山　莉子  </v>
      </c>
      <c r="G114" s="30" t="str">
        <f>IFERROR(VLOOKUP(C114,Sheet3!A:H,3,0),"")</f>
        <v xml:space="preserve">秋山　莉子                    </v>
      </c>
    </row>
    <row r="115" spans="3:7" x14ac:dyDescent="0.15">
      <c r="C115" s="24">
        <f t="shared" si="2"/>
        <v>160</v>
      </c>
      <c r="D115" s="32">
        <f>IFERROR(テーブル_Swim014[[#This Row],[選手番号]],"")</f>
        <v>160</v>
      </c>
      <c r="E115" s="28" t="str">
        <f>IFERROR(VLOOKUP(C115,Sheet3!A:H,8,0),"")</f>
        <v xml:space="preserve">フィッタ吉田    </v>
      </c>
      <c r="F115" s="29" t="str">
        <f t="shared" si="3"/>
        <v xml:space="preserve">高山　茉優  </v>
      </c>
      <c r="G115" s="30" t="str">
        <f>IFERROR(VLOOKUP(C115,Sheet3!A:H,3,0),"")</f>
        <v xml:space="preserve">高山　茉優                    </v>
      </c>
    </row>
    <row r="116" spans="3:7" x14ac:dyDescent="0.15">
      <c r="C116" s="24">
        <f t="shared" si="2"/>
        <v>161</v>
      </c>
      <c r="D116" s="32">
        <f>IFERROR(テーブル_Swim014[[#This Row],[選手番号]],"")</f>
        <v>161</v>
      </c>
      <c r="E116" s="28" t="str">
        <f>IFERROR(VLOOKUP(C116,Sheet3!A:H,8,0),"")</f>
        <v xml:space="preserve">フィッタ吉田    </v>
      </c>
      <c r="F116" s="29" t="str">
        <f t="shared" si="3"/>
        <v xml:space="preserve">宇都宮未来  </v>
      </c>
      <c r="G116" s="30" t="str">
        <f>IFERROR(VLOOKUP(C116,Sheet3!A:H,3,0),"")</f>
        <v xml:space="preserve">宇都宮未来                    </v>
      </c>
    </row>
    <row r="117" spans="3:7" x14ac:dyDescent="0.15">
      <c r="C117" s="24">
        <f t="shared" si="2"/>
        <v>162</v>
      </c>
      <c r="D117" s="32">
        <f>IFERROR(テーブル_Swim014[[#This Row],[選手番号]],"")</f>
        <v>162</v>
      </c>
      <c r="E117" s="28" t="str">
        <f>IFERROR(VLOOKUP(C117,Sheet3!A:H,8,0),"")</f>
        <v xml:space="preserve">フィッタ吉田    </v>
      </c>
      <c r="F117" s="29" t="str">
        <f t="shared" si="3"/>
        <v xml:space="preserve">戎　　真花  </v>
      </c>
      <c r="G117" s="30" t="str">
        <f>IFERROR(VLOOKUP(C117,Sheet3!A:H,3,0),"")</f>
        <v xml:space="preserve">戎　　真花                    </v>
      </c>
    </row>
    <row r="118" spans="3:7" x14ac:dyDescent="0.15">
      <c r="C118" s="24">
        <f t="shared" si="2"/>
        <v>163</v>
      </c>
      <c r="D118" s="32">
        <f>IFERROR(テーブル_Swim014[[#This Row],[選手番号]],"")</f>
        <v>163</v>
      </c>
      <c r="E118" s="28" t="str">
        <f>IFERROR(VLOOKUP(C118,Sheet3!A:H,8,0),"")</f>
        <v xml:space="preserve">フィッタ吉田    </v>
      </c>
      <c r="F118" s="29" t="str">
        <f t="shared" si="3"/>
        <v xml:space="preserve">尾﨑　嘉音  </v>
      </c>
      <c r="G118" s="30" t="str">
        <f>IFERROR(VLOOKUP(C118,Sheet3!A:H,3,0),"")</f>
        <v xml:space="preserve">尾﨑　嘉音                    </v>
      </c>
    </row>
    <row r="119" spans="3:7" x14ac:dyDescent="0.15">
      <c r="C119" s="24">
        <f t="shared" si="2"/>
        <v>164</v>
      </c>
      <c r="D119" s="32">
        <f>IFERROR(テーブル_Swim014[[#This Row],[選手番号]],"")</f>
        <v>164</v>
      </c>
      <c r="E119" s="28" t="str">
        <f>IFERROR(VLOOKUP(C119,Sheet3!A:H,8,0),"")</f>
        <v xml:space="preserve">フィッタ吉田    </v>
      </c>
      <c r="F119" s="29" t="str">
        <f t="shared" si="3"/>
        <v xml:space="preserve">兵頭　凜和  </v>
      </c>
      <c r="G119" s="30" t="str">
        <f>IFERROR(VLOOKUP(C119,Sheet3!A:H,3,0),"")</f>
        <v xml:space="preserve">兵頭　凜和                    </v>
      </c>
    </row>
    <row r="120" spans="3:7" x14ac:dyDescent="0.15">
      <c r="C120" s="24">
        <f t="shared" si="2"/>
        <v>165</v>
      </c>
      <c r="D120" s="32">
        <f>IFERROR(テーブル_Swim014[[#This Row],[選手番号]],"")</f>
        <v>165</v>
      </c>
      <c r="E120" s="28" t="str">
        <f>IFERROR(VLOOKUP(C120,Sheet3!A:H,8,0),"")</f>
        <v xml:space="preserve">フィッタ吉田    </v>
      </c>
      <c r="F120" s="29" t="str">
        <f t="shared" si="3"/>
        <v xml:space="preserve">中村　美咲  </v>
      </c>
      <c r="G120" s="30" t="str">
        <f>IFERROR(VLOOKUP(C120,Sheet3!A:H,3,0),"")</f>
        <v xml:space="preserve">中村　美咲                    </v>
      </c>
    </row>
    <row r="121" spans="3:7" x14ac:dyDescent="0.15">
      <c r="C121" s="24">
        <f t="shared" si="2"/>
        <v>166</v>
      </c>
      <c r="D121" s="32">
        <f>IFERROR(テーブル_Swim014[[#This Row],[選手番号]],"")</f>
        <v>166</v>
      </c>
      <c r="E121" s="28" t="str">
        <f>IFERROR(VLOOKUP(C121,Sheet3!A:H,8,0),"")</f>
        <v xml:space="preserve">フィッタ吉田    </v>
      </c>
      <c r="F121" s="29" t="str">
        <f t="shared" si="3"/>
        <v xml:space="preserve">小島　侑芭  </v>
      </c>
      <c r="G121" s="30" t="str">
        <f>IFERROR(VLOOKUP(C121,Sheet3!A:H,3,0),"")</f>
        <v xml:space="preserve">小島　侑芭                    </v>
      </c>
    </row>
    <row r="122" spans="3:7" x14ac:dyDescent="0.15">
      <c r="C122" s="24">
        <f t="shared" si="2"/>
        <v>167</v>
      </c>
      <c r="D122" s="32">
        <f>IFERROR(テーブル_Swim014[[#This Row],[選手番号]],"")</f>
        <v>167</v>
      </c>
      <c r="E122" s="28" t="str">
        <f>IFERROR(VLOOKUP(C122,Sheet3!A:H,8,0),"")</f>
        <v xml:space="preserve">競泳塾Again     </v>
      </c>
      <c r="F122" s="29" t="str">
        <f t="shared" si="3"/>
        <v xml:space="preserve">菅　　樹生  </v>
      </c>
      <c r="G122" s="30" t="str">
        <f>IFERROR(VLOOKUP(C122,Sheet3!A:H,3,0),"")</f>
        <v xml:space="preserve">菅　　樹生                    </v>
      </c>
    </row>
    <row r="123" spans="3:7" x14ac:dyDescent="0.15">
      <c r="C123" s="24">
        <f t="shared" si="2"/>
        <v>168</v>
      </c>
      <c r="D123" s="32">
        <f>IFERROR(テーブル_Swim014[[#This Row],[選手番号]],"")</f>
        <v>168</v>
      </c>
      <c r="E123" s="28" t="str">
        <f>IFERROR(VLOOKUP(C123,Sheet3!A:H,8,0),"")</f>
        <v xml:space="preserve">競泳塾Again     </v>
      </c>
      <c r="F123" s="29" t="str">
        <f t="shared" si="3"/>
        <v xml:space="preserve">山内　愛稀  </v>
      </c>
      <c r="G123" s="30" t="str">
        <f>IFERROR(VLOOKUP(C123,Sheet3!A:H,3,0),"")</f>
        <v xml:space="preserve">山内　愛稀                    </v>
      </c>
    </row>
    <row r="124" spans="3:7" x14ac:dyDescent="0.15">
      <c r="C124" s="24">
        <f t="shared" si="2"/>
        <v>169</v>
      </c>
      <c r="D124" s="32">
        <f>IFERROR(テーブル_Swim014[[#This Row],[選手番号]],"")</f>
        <v>169</v>
      </c>
      <c r="E124" s="28" t="str">
        <f>IFERROR(VLOOKUP(C124,Sheet3!A:H,8,0),"")</f>
        <v xml:space="preserve">Ryuow           </v>
      </c>
      <c r="F124" s="29" t="str">
        <f t="shared" si="3"/>
        <v xml:space="preserve">福本　歩夢  </v>
      </c>
      <c r="G124" s="30" t="str">
        <f>IFERROR(VLOOKUP(C124,Sheet3!A:H,3,0),"")</f>
        <v xml:space="preserve">福本　歩夢                    </v>
      </c>
    </row>
    <row r="125" spans="3:7" x14ac:dyDescent="0.15">
      <c r="C125" s="24">
        <f t="shared" si="2"/>
        <v>171</v>
      </c>
      <c r="D125" s="32">
        <f>IFERROR(テーブル_Swim014[[#This Row],[選手番号]],"")</f>
        <v>171</v>
      </c>
      <c r="E125" s="28" t="str">
        <f>IFERROR(VLOOKUP(C125,Sheet3!A:H,8,0),"")</f>
        <v xml:space="preserve">Ryuow           </v>
      </c>
      <c r="F125" s="29" t="str">
        <f t="shared" si="3"/>
        <v xml:space="preserve">坂本　蘭世  </v>
      </c>
      <c r="G125" s="30" t="str">
        <f>IFERROR(VLOOKUP(C125,Sheet3!A:H,3,0),"")</f>
        <v xml:space="preserve">坂本　蘭世                    </v>
      </c>
    </row>
    <row r="126" spans="3:7" x14ac:dyDescent="0.15">
      <c r="C126" s="24">
        <f t="shared" si="2"/>
        <v>172</v>
      </c>
      <c r="D126" s="32">
        <f>IFERROR(テーブル_Swim014[[#This Row],[選手番号]],"")</f>
        <v>172</v>
      </c>
      <c r="E126" s="28" t="str">
        <f>IFERROR(VLOOKUP(C126,Sheet3!A:H,8,0),"")</f>
        <v xml:space="preserve">Ryuow           </v>
      </c>
      <c r="F126" s="29" t="str">
        <f t="shared" si="3"/>
        <v xml:space="preserve">渡邊　心暖  </v>
      </c>
      <c r="G126" s="30" t="str">
        <f>IFERROR(VLOOKUP(C126,Sheet3!A:H,3,0),"")</f>
        <v xml:space="preserve">渡邊　心暖                    </v>
      </c>
    </row>
    <row r="127" spans="3:7" x14ac:dyDescent="0.15">
      <c r="C127" s="24">
        <f t="shared" si="2"/>
        <v>173</v>
      </c>
      <c r="D127" s="32">
        <f>IFERROR(テーブル_Swim014[[#This Row],[選手番号]],"")</f>
        <v>173</v>
      </c>
      <c r="E127" s="28" t="str">
        <f>IFERROR(VLOOKUP(C127,Sheet3!A:H,8,0),"")</f>
        <v xml:space="preserve">Ryuow           </v>
      </c>
      <c r="F127" s="29" t="str">
        <f t="shared" si="3"/>
        <v xml:space="preserve">京森　和花  </v>
      </c>
      <c r="G127" s="30" t="str">
        <f>IFERROR(VLOOKUP(C127,Sheet3!A:H,3,0),"")</f>
        <v xml:space="preserve">京森　和花                    </v>
      </c>
    </row>
    <row r="128" spans="3:7" x14ac:dyDescent="0.15">
      <c r="C128" s="24">
        <f t="shared" si="2"/>
        <v>174</v>
      </c>
      <c r="D128" s="32">
        <f>IFERROR(テーブル_Swim014[[#This Row],[選手番号]],"")</f>
        <v>174</v>
      </c>
      <c r="E128" s="28" t="str">
        <f>IFERROR(VLOOKUP(C128,Sheet3!A:H,8,0),"")</f>
        <v xml:space="preserve">Ryuow           </v>
      </c>
      <c r="F128" s="29" t="str">
        <f t="shared" si="3"/>
        <v xml:space="preserve">上田こはる  </v>
      </c>
      <c r="G128" s="30" t="str">
        <f>IFERROR(VLOOKUP(C128,Sheet3!A:H,3,0),"")</f>
        <v xml:space="preserve">上田こはる                    </v>
      </c>
    </row>
    <row r="129" spans="3:7" x14ac:dyDescent="0.15">
      <c r="C129" s="24">
        <f t="shared" si="2"/>
        <v>175</v>
      </c>
      <c r="D129" s="32">
        <f>IFERROR(テーブル_Swim014[[#This Row],[選手番号]],"")</f>
        <v>175</v>
      </c>
      <c r="E129" s="28" t="str">
        <f>IFERROR(VLOOKUP(C129,Sheet3!A:H,8,0),"")</f>
        <v xml:space="preserve">Ryuow           </v>
      </c>
      <c r="F129" s="29" t="str">
        <f t="shared" si="3"/>
        <v xml:space="preserve">菊地　希実  </v>
      </c>
      <c r="G129" s="30" t="str">
        <f>IFERROR(VLOOKUP(C129,Sheet3!A:H,3,0),"")</f>
        <v xml:space="preserve">菊地　希実                    </v>
      </c>
    </row>
    <row r="130" spans="3:7" x14ac:dyDescent="0.15">
      <c r="C130" s="24">
        <f t="shared" ref="C130:C193" si="4">IF(AND(D130=""),"",D130)</f>
        <v>176</v>
      </c>
      <c r="D130" s="32">
        <f>IFERROR(テーブル_Swim014[[#This Row],[選手番号]],"")</f>
        <v>176</v>
      </c>
      <c r="E130" s="28" t="str">
        <f>IFERROR(VLOOKUP(C130,Sheet3!A:H,8,0),"")</f>
        <v xml:space="preserve">Ryuow           </v>
      </c>
      <c r="F130" s="29" t="str">
        <f t="shared" ref="F130:F193" si="5">MID(G130,1,7)</f>
        <v xml:space="preserve">岡田ひなた  </v>
      </c>
      <c r="G130" s="30" t="str">
        <f>IFERROR(VLOOKUP(C130,Sheet3!A:H,3,0),"")</f>
        <v xml:space="preserve">岡田ひなた                    </v>
      </c>
    </row>
    <row r="131" spans="3:7" x14ac:dyDescent="0.15">
      <c r="C131" s="24">
        <f t="shared" si="4"/>
        <v>177</v>
      </c>
      <c r="D131" s="32">
        <f>IFERROR(テーブル_Swim014[[#This Row],[選手番号]],"")</f>
        <v>177</v>
      </c>
      <c r="E131" s="28" t="str">
        <f>IFERROR(VLOOKUP(C131,Sheet3!A:H,8,0),"")</f>
        <v xml:space="preserve">ﾌｧｲﾌﾞﾃﾝ東予     </v>
      </c>
      <c r="F131" s="29" t="str">
        <f t="shared" si="5"/>
        <v xml:space="preserve">石原慎太郎  </v>
      </c>
      <c r="G131" s="30" t="str">
        <f>IFERROR(VLOOKUP(C131,Sheet3!A:H,3,0),"")</f>
        <v xml:space="preserve">石原慎太郎                    </v>
      </c>
    </row>
    <row r="132" spans="3:7" x14ac:dyDescent="0.15">
      <c r="C132" s="24">
        <f t="shared" si="4"/>
        <v>179</v>
      </c>
      <c r="D132" s="32">
        <f>IFERROR(テーブル_Swim014[[#This Row],[選手番号]],"")</f>
        <v>179</v>
      </c>
      <c r="E132" s="28" t="str">
        <f>IFERROR(VLOOKUP(C132,Sheet3!A:H,8,0),"")</f>
        <v xml:space="preserve">ﾌｧｲﾌﾞﾃﾝ東予     </v>
      </c>
      <c r="F132" s="29" t="str">
        <f t="shared" si="5"/>
        <v xml:space="preserve">石原孝太郎  </v>
      </c>
      <c r="G132" s="30" t="str">
        <f>IFERROR(VLOOKUP(C132,Sheet3!A:H,3,0),"")</f>
        <v xml:space="preserve">石原孝太郎                    </v>
      </c>
    </row>
    <row r="133" spans="3:7" x14ac:dyDescent="0.15">
      <c r="C133" s="24">
        <f t="shared" si="4"/>
        <v>180</v>
      </c>
      <c r="D133" s="32">
        <f>IFERROR(テーブル_Swim014[[#This Row],[選手番号]],"")</f>
        <v>180</v>
      </c>
      <c r="E133" s="28" t="str">
        <f>IFERROR(VLOOKUP(C133,Sheet3!A:H,8,0),"")</f>
        <v xml:space="preserve">ﾌｧｲﾌﾞﾃﾝ東予     </v>
      </c>
      <c r="F133" s="29" t="str">
        <f t="shared" si="5"/>
        <v xml:space="preserve">白石　和士  </v>
      </c>
      <c r="G133" s="30" t="str">
        <f>IFERROR(VLOOKUP(C133,Sheet3!A:H,3,0),"")</f>
        <v xml:space="preserve">白石　和士                    </v>
      </c>
    </row>
    <row r="134" spans="3:7" x14ac:dyDescent="0.15">
      <c r="C134" s="24">
        <f t="shared" si="4"/>
        <v>181</v>
      </c>
      <c r="D134" s="32">
        <f>IFERROR(テーブル_Swim014[[#This Row],[選手番号]],"")</f>
        <v>181</v>
      </c>
      <c r="E134" s="28" t="str">
        <f>IFERROR(VLOOKUP(C134,Sheet3!A:H,8,0),"")</f>
        <v xml:space="preserve">ﾌｧｲﾌﾞﾃﾝ東予     </v>
      </c>
      <c r="F134" s="29" t="str">
        <f t="shared" si="5"/>
        <v xml:space="preserve">宇佐美弥市  </v>
      </c>
      <c r="G134" s="30" t="str">
        <f>IFERROR(VLOOKUP(C134,Sheet3!A:H,3,0),"")</f>
        <v xml:space="preserve">宇佐美弥市                    </v>
      </c>
    </row>
    <row r="135" spans="3:7" x14ac:dyDescent="0.15">
      <c r="C135" s="24">
        <f t="shared" si="4"/>
        <v>182</v>
      </c>
      <c r="D135" s="32">
        <f>IFERROR(テーブル_Swim014[[#This Row],[選手番号]],"")</f>
        <v>182</v>
      </c>
      <c r="E135" s="28" t="str">
        <f>IFERROR(VLOOKUP(C135,Sheet3!A:H,8,0),"")</f>
        <v xml:space="preserve">ﾌｧｲﾌﾞﾃﾝ東予     </v>
      </c>
      <c r="F135" s="29" t="str">
        <f t="shared" si="5"/>
        <v xml:space="preserve">日野姫花李  </v>
      </c>
      <c r="G135" s="30" t="str">
        <f>IFERROR(VLOOKUP(C135,Sheet3!A:H,3,0),"")</f>
        <v xml:space="preserve">日野姫花李                    </v>
      </c>
    </row>
    <row r="136" spans="3:7" x14ac:dyDescent="0.15">
      <c r="C136" s="24">
        <f t="shared" si="4"/>
        <v>184</v>
      </c>
      <c r="D136" s="32">
        <f>IFERROR(テーブル_Swim014[[#This Row],[選手番号]],"")</f>
        <v>184</v>
      </c>
      <c r="E136" s="28" t="str">
        <f>IFERROR(VLOOKUP(C136,Sheet3!A:H,8,0),"")</f>
        <v xml:space="preserve">ﾌｨｯﾀｴﾐﾌﾙ松前    </v>
      </c>
      <c r="F136" s="29" t="str">
        <f t="shared" si="5"/>
        <v xml:space="preserve">三ツ井歩夢  </v>
      </c>
      <c r="G136" s="30" t="str">
        <f>IFERROR(VLOOKUP(C136,Sheet3!A:H,3,0),"")</f>
        <v xml:space="preserve">三ツ井歩夢                    </v>
      </c>
    </row>
    <row r="137" spans="3:7" x14ac:dyDescent="0.15">
      <c r="C137" s="24">
        <f t="shared" si="4"/>
        <v>185</v>
      </c>
      <c r="D137" s="32">
        <f>IFERROR(テーブル_Swim014[[#This Row],[選手番号]],"")</f>
        <v>185</v>
      </c>
      <c r="E137" s="28" t="str">
        <f>IFERROR(VLOOKUP(C137,Sheet3!A:H,8,0),"")</f>
        <v xml:space="preserve">ﾌｨｯﾀｴﾐﾌﾙ松前    </v>
      </c>
      <c r="F137" s="29" t="str">
        <f t="shared" si="5"/>
        <v xml:space="preserve">内藤将大郎  </v>
      </c>
      <c r="G137" s="30" t="str">
        <f>IFERROR(VLOOKUP(C137,Sheet3!A:H,3,0),"")</f>
        <v xml:space="preserve">内藤将大郎                    </v>
      </c>
    </row>
    <row r="138" spans="3:7" x14ac:dyDescent="0.15">
      <c r="C138" s="24">
        <f t="shared" si="4"/>
        <v>186</v>
      </c>
      <c r="D138" s="32">
        <f>IFERROR(テーブル_Swim014[[#This Row],[選手番号]],"")</f>
        <v>186</v>
      </c>
      <c r="E138" s="28" t="str">
        <f>IFERROR(VLOOKUP(C138,Sheet3!A:H,8,0),"")</f>
        <v xml:space="preserve">ﾌｨｯﾀｴﾐﾌﾙ松前    </v>
      </c>
      <c r="F138" s="29" t="str">
        <f t="shared" si="5"/>
        <v xml:space="preserve">忽那　海音  </v>
      </c>
      <c r="G138" s="30" t="str">
        <f>IFERROR(VLOOKUP(C138,Sheet3!A:H,3,0),"")</f>
        <v xml:space="preserve">忽那　海音                    </v>
      </c>
    </row>
    <row r="139" spans="3:7" x14ac:dyDescent="0.15">
      <c r="C139" s="24">
        <f t="shared" si="4"/>
        <v>187</v>
      </c>
      <c r="D139" s="32">
        <f>IFERROR(テーブル_Swim014[[#This Row],[選手番号]],"")</f>
        <v>187</v>
      </c>
      <c r="E139" s="28" t="str">
        <f>IFERROR(VLOOKUP(C139,Sheet3!A:H,8,0),"")</f>
        <v xml:space="preserve">ﾌｨｯﾀｴﾐﾌﾙ松前    </v>
      </c>
      <c r="F139" s="29" t="str">
        <f t="shared" si="5"/>
        <v xml:space="preserve">兵頭虎太朗  </v>
      </c>
      <c r="G139" s="30" t="str">
        <f>IFERROR(VLOOKUP(C139,Sheet3!A:H,3,0),"")</f>
        <v xml:space="preserve">兵頭虎太朗                    </v>
      </c>
    </row>
    <row r="140" spans="3:7" x14ac:dyDescent="0.15">
      <c r="C140" s="24">
        <f t="shared" si="4"/>
        <v>188</v>
      </c>
      <c r="D140" s="32">
        <f>IFERROR(テーブル_Swim014[[#This Row],[選手番号]],"")</f>
        <v>188</v>
      </c>
      <c r="E140" s="28" t="str">
        <f>IFERROR(VLOOKUP(C140,Sheet3!A:H,8,0),"")</f>
        <v xml:space="preserve">ﾌｨｯﾀｴﾐﾌﾙ松前    </v>
      </c>
      <c r="F140" s="29" t="str">
        <f t="shared" si="5"/>
        <v xml:space="preserve">大石　陵雅  </v>
      </c>
      <c r="G140" s="30" t="str">
        <f>IFERROR(VLOOKUP(C140,Sheet3!A:H,3,0),"")</f>
        <v xml:space="preserve">大石　陵雅                    </v>
      </c>
    </row>
    <row r="141" spans="3:7" x14ac:dyDescent="0.15">
      <c r="C141" s="24">
        <f t="shared" si="4"/>
        <v>189</v>
      </c>
      <c r="D141" s="32">
        <f>IFERROR(テーブル_Swim014[[#This Row],[選手番号]],"")</f>
        <v>189</v>
      </c>
      <c r="E141" s="28" t="str">
        <f>IFERROR(VLOOKUP(C141,Sheet3!A:H,8,0),"")</f>
        <v xml:space="preserve">ﾌｨｯﾀｴﾐﾌﾙ松前    </v>
      </c>
      <c r="F141" s="29" t="str">
        <f t="shared" si="5"/>
        <v xml:space="preserve">大森　真慶  </v>
      </c>
      <c r="G141" s="30" t="str">
        <f>IFERROR(VLOOKUP(C141,Sheet3!A:H,3,0),"")</f>
        <v xml:space="preserve">大森　真慶                    </v>
      </c>
    </row>
    <row r="142" spans="3:7" x14ac:dyDescent="0.15">
      <c r="C142" s="24">
        <f t="shared" si="4"/>
        <v>190</v>
      </c>
      <c r="D142" s="32">
        <f>IFERROR(テーブル_Swim014[[#This Row],[選手番号]],"")</f>
        <v>190</v>
      </c>
      <c r="E142" s="28" t="str">
        <f>IFERROR(VLOOKUP(C142,Sheet3!A:H,8,0),"")</f>
        <v xml:space="preserve">ﾌｨｯﾀｴﾐﾌﾙ松前    </v>
      </c>
      <c r="F142" s="29" t="str">
        <f t="shared" si="5"/>
        <v xml:space="preserve">弓達　歩夢  </v>
      </c>
      <c r="G142" s="30" t="str">
        <f>IFERROR(VLOOKUP(C142,Sheet3!A:H,3,0),"")</f>
        <v xml:space="preserve">弓達　歩夢                    </v>
      </c>
    </row>
    <row r="143" spans="3:7" x14ac:dyDescent="0.15">
      <c r="C143" s="24">
        <f t="shared" si="4"/>
        <v>191</v>
      </c>
      <c r="D143" s="32">
        <f>IFERROR(テーブル_Swim014[[#This Row],[選手番号]],"")</f>
        <v>191</v>
      </c>
      <c r="E143" s="28" t="str">
        <f>IFERROR(VLOOKUP(C143,Sheet3!A:H,8,0),"")</f>
        <v xml:space="preserve">ﾌｨｯﾀｴﾐﾌﾙ松前    </v>
      </c>
      <c r="F143" s="29" t="str">
        <f t="shared" si="5"/>
        <v xml:space="preserve">小松　久人  </v>
      </c>
      <c r="G143" s="30" t="str">
        <f>IFERROR(VLOOKUP(C143,Sheet3!A:H,3,0),"")</f>
        <v xml:space="preserve">小松　久人                    </v>
      </c>
    </row>
    <row r="144" spans="3:7" x14ac:dyDescent="0.15">
      <c r="C144" s="24">
        <f t="shared" si="4"/>
        <v>193</v>
      </c>
      <c r="D144" s="32">
        <f>IFERROR(テーブル_Swim014[[#This Row],[選手番号]],"")</f>
        <v>193</v>
      </c>
      <c r="E144" s="28" t="str">
        <f>IFERROR(VLOOKUP(C144,Sheet3!A:H,8,0),"")</f>
        <v xml:space="preserve">ﾌｨｯﾀｴﾐﾌﾙ松前    </v>
      </c>
      <c r="F144" s="29" t="str">
        <f t="shared" si="5"/>
        <v xml:space="preserve">菅　　百花  </v>
      </c>
      <c r="G144" s="30" t="str">
        <f>IFERROR(VLOOKUP(C144,Sheet3!A:H,3,0),"")</f>
        <v xml:space="preserve">菅　　百花                    </v>
      </c>
    </row>
    <row r="145" spans="3:7" x14ac:dyDescent="0.15">
      <c r="C145" s="24">
        <f t="shared" si="4"/>
        <v>194</v>
      </c>
      <c r="D145" s="32">
        <f>IFERROR(テーブル_Swim014[[#This Row],[選手番号]],"")</f>
        <v>194</v>
      </c>
      <c r="E145" s="28" t="str">
        <f>IFERROR(VLOOKUP(C145,Sheet3!A:H,8,0),"")</f>
        <v xml:space="preserve">ﾌｨｯﾀｴﾐﾌﾙ松前    </v>
      </c>
      <c r="F145" s="29" t="str">
        <f t="shared" si="5"/>
        <v xml:space="preserve">豊田明歩実  </v>
      </c>
      <c r="G145" s="30" t="str">
        <f>IFERROR(VLOOKUP(C145,Sheet3!A:H,3,0),"")</f>
        <v xml:space="preserve">豊田明歩実                    </v>
      </c>
    </row>
    <row r="146" spans="3:7" x14ac:dyDescent="0.15">
      <c r="C146" s="24">
        <f t="shared" si="4"/>
        <v>195</v>
      </c>
      <c r="D146" s="32">
        <f>IFERROR(テーブル_Swim014[[#This Row],[選手番号]],"")</f>
        <v>195</v>
      </c>
      <c r="E146" s="28" t="str">
        <f>IFERROR(VLOOKUP(C146,Sheet3!A:H,8,0),"")</f>
        <v xml:space="preserve">ﾌｨｯﾀｴﾐﾌﾙ松前    </v>
      </c>
      <c r="F146" s="29" t="str">
        <f t="shared" si="5"/>
        <v xml:space="preserve">釘宮　遥花  </v>
      </c>
      <c r="G146" s="30" t="str">
        <f>IFERROR(VLOOKUP(C146,Sheet3!A:H,3,0),"")</f>
        <v xml:space="preserve">釘宮　遥花                    </v>
      </c>
    </row>
    <row r="147" spans="3:7" x14ac:dyDescent="0.15">
      <c r="C147" s="24">
        <f t="shared" si="4"/>
        <v>196</v>
      </c>
      <c r="D147" s="32">
        <f>IFERROR(テーブル_Swim014[[#This Row],[選手番号]],"")</f>
        <v>196</v>
      </c>
      <c r="E147" s="28" t="str">
        <f>IFERROR(VLOOKUP(C147,Sheet3!A:H,8,0),"")</f>
        <v xml:space="preserve">ﾌｨｯﾀｴﾐﾌﾙ松前    </v>
      </c>
      <c r="F147" s="29" t="str">
        <f t="shared" si="5"/>
        <v xml:space="preserve">橋田　実和  </v>
      </c>
      <c r="G147" s="30" t="str">
        <f>IFERROR(VLOOKUP(C147,Sheet3!A:H,3,0),"")</f>
        <v xml:space="preserve">橋田　実和                    </v>
      </c>
    </row>
    <row r="148" spans="3:7" x14ac:dyDescent="0.15">
      <c r="C148" s="24">
        <f t="shared" si="4"/>
        <v>197</v>
      </c>
      <c r="D148" s="32">
        <f>IFERROR(テーブル_Swim014[[#This Row],[選手番号]],"")</f>
        <v>197</v>
      </c>
      <c r="E148" s="28" t="str">
        <f>IFERROR(VLOOKUP(C148,Sheet3!A:H,8,0),"")</f>
        <v xml:space="preserve">ﾌｨｯﾀｴﾐﾌﾙ松前    </v>
      </c>
      <c r="F148" s="29" t="str">
        <f t="shared" si="5"/>
        <v xml:space="preserve">勝木　心晴  </v>
      </c>
      <c r="G148" s="30" t="str">
        <f>IFERROR(VLOOKUP(C148,Sheet3!A:H,3,0),"")</f>
        <v xml:space="preserve">勝木　心晴                    </v>
      </c>
    </row>
    <row r="149" spans="3:7" x14ac:dyDescent="0.15">
      <c r="C149" s="24">
        <f t="shared" si="4"/>
        <v>198</v>
      </c>
      <c r="D149" s="32">
        <f>IFERROR(テーブル_Swim014[[#This Row],[選手番号]],"")</f>
        <v>198</v>
      </c>
      <c r="E149" s="28" t="str">
        <f>IFERROR(VLOOKUP(C149,Sheet3!A:H,8,0),"")</f>
        <v xml:space="preserve">ﾌｨｯﾀｴﾐﾌﾙ松前    </v>
      </c>
      <c r="F149" s="29" t="str">
        <f t="shared" si="5"/>
        <v xml:space="preserve">内藤　結華  </v>
      </c>
      <c r="G149" s="30" t="str">
        <f>IFERROR(VLOOKUP(C149,Sheet3!A:H,3,0),"")</f>
        <v xml:space="preserve">内藤　結華                    </v>
      </c>
    </row>
    <row r="150" spans="3:7" x14ac:dyDescent="0.15">
      <c r="C150" s="24">
        <f t="shared" si="4"/>
        <v>199</v>
      </c>
      <c r="D150" s="32">
        <f>IFERROR(テーブル_Swim014[[#This Row],[選手番号]],"")</f>
        <v>199</v>
      </c>
      <c r="E150" s="28" t="str">
        <f>IFERROR(VLOOKUP(C150,Sheet3!A:H,8,0),"")</f>
        <v xml:space="preserve">ﾌｨｯﾀ川之江      </v>
      </c>
      <c r="F150" s="29" t="str">
        <f t="shared" si="5"/>
        <v xml:space="preserve">内田　花埜  </v>
      </c>
      <c r="G150" s="30" t="str">
        <f>IFERROR(VLOOKUP(C150,Sheet3!A:H,3,0),"")</f>
        <v xml:space="preserve">内田　花埜                    </v>
      </c>
    </row>
    <row r="151" spans="3:7" x14ac:dyDescent="0.15">
      <c r="C151" s="24">
        <f t="shared" si="4"/>
        <v>200</v>
      </c>
      <c r="D151" s="32">
        <f>IFERROR(テーブル_Swim014[[#This Row],[選手番号]],"")</f>
        <v>200</v>
      </c>
      <c r="E151" s="28" t="str">
        <f>IFERROR(VLOOKUP(C151,Sheet3!A:H,8,0),"")</f>
        <v xml:space="preserve">ﾌｨｯﾀ川之江      </v>
      </c>
      <c r="F151" s="29" t="str">
        <f t="shared" si="5"/>
        <v xml:space="preserve">森實　真江  </v>
      </c>
      <c r="G151" s="30" t="str">
        <f>IFERROR(VLOOKUP(C151,Sheet3!A:H,3,0),"")</f>
        <v xml:space="preserve">森實　真江                    </v>
      </c>
    </row>
    <row r="152" spans="3:7" x14ac:dyDescent="0.15">
      <c r="C152" s="24">
        <f t="shared" si="4"/>
        <v>201</v>
      </c>
      <c r="D152" s="32">
        <f>IFERROR(テーブル_Swim014[[#This Row],[選手番号]],"")</f>
        <v>201</v>
      </c>
      <c r="E152" s="28" t="str">
        <f>IFERROR(VLOOKUP(C152,Sheet3!A:H,8,0),"")</f>
        <v xml:space="preserve">コナミ松山      </v>
      </c>
      <c r="F152" s="29" t="str">
        <f t="shared" si="5"/>
        <v xml:space="preserve">梶田　洸貴  </v>
      </c>
      <c r="G152" s="30" t="str">
        <f>IFERROR(VLOOKUP(C152,Sheet3!A:H,3,0),"")</f>
        <v xml:space="preserve">梶田　洸貴                    </v>
      </c>
    </row>
    <row r="153" spans="3:7" x14ac:dyDescent="0.15">
      <c r="C153" s="24">
        <f t="shared" si="4"/>
        <v>202</v>
      </c>
      <c r="D153" s="32">
        <f>IFERROR(テーブル_Swim014[[#This Row],[選手番号]],"")</f>
        <v>202</v>
      </c>
      <c r="E153" s="28" t="str">
        <f>IFERROR(VLOOKUP(C153,Sheet3!A:H,8,0),"")</f>
        <v xml:space="preserve">コナミ松山      </v>
      </c>
      <c r="F153" s="29" t="str">
        <f t="shared" si="5"/>
        <v xml:space="preserve">村田　　楓  </v>
      </c>
      <c r="G153" s="30" t="str">
        <f>IFERROR(VLOOKUP(C153,Sheet3!A:H,3,0),"")</f>
        <v xml:space="preserve">村田　　楓                    </v>
      </c>
    </row>
    <row r="154" spans="3:7" x14ac:dyDescent="0.15">
      <c r="C154" s="24">
        <f t="shared" si="4"/>
        <v>203</v>
      </c>
      <c r="D154" s="32">
        <f>IFERROR(テーブル_Swim014[[#This Row],[選手番号]],"")</f>
        <v>203</v>
      </c>
      <c r="E154" s="28" t="str">
        <f>IFERROR(VLOOKUP(C154,Sheet3!A:H,8,0),"")</f>
        <v xml:space="preserve">コナミ松山      </v>
      </c>
      <c r="F154" s="29" t="str">
        <f t="shared" si="5"/>
        <v xml:space="preserve">兵頭　煌晟  </v>
      </c>
      <c r="G154" s="30" t="str">
        <f>IFERROR(VLOOKUP(C154,Sheet3!A:H,3,0),"")</f>
        <v xml:space="preserve">兵頭　煌晟                    </v>
      </c>
    </row>
    <row r="155" spans="3:7" x14ac:dyDescent="0.15">
      <c r="C155" s="24">
        <f t="shared" si="4"/>
        <v>204</v>
      </c>
      <c r="D155" s="32">
        <f>IFERROR(テーブル_Swim014[[#This Row],[選手番号]],"")</f>
        <v>204</v>
      </c>
      <c r="E155" s="28" t="str">
        <f>IFERROR(VLOOKUP(C155,Sheet3!A:H,8,0),"")</f>
        <v xml:space="preserve">コナミ松山      </v>
      </c>
      <c r="F155" s="29" t="str">
        <f t="shared" si="5"/>
        <v xml:space="preserve">野木こころ  </v>
      </c>
      <c r="G155" s="30" t="str">
        <f>IFERROR(VLOOKUP(C155,Sheet3!A:H,3,0),"")</f>
        <v xml:space="preserve">野木こころ                    </v>
      </c>
    </row>
    <row r="156" spans="3:7" x14ac:dyDescent="0.15">
      <c r="C156" s="24">
        <f t="shared" si="4"/>
        <v>205</v>
      </c>
      <c r="D156" s="32">
        <f>IFERROR(テーブル_Swim014[[#This Row],[選手番号]],"")</f>
        <v>205</v>
      </c>
      <c r="E156" s="28" t="str">
        <f>IFERROR(VLOOKUP(C156,Sheet3!A:H,8,0),"")</f>
        <v xml:space="preserve">コナミ松山      </v>
      </c>
      <c r="F156" s="29" t="str">
        <f t="shared" si="5"/>
        <v xml:space="preserve">大西　美憂  </v>
      </c>
      <c r="G156" s="30" t="str">
        <f>IFERROR(VLOOKUP(C156,Sheet3!A:H,3,0),"")</f>
        <v xml:space="preserve">大西　美憂                    </v>
      </c>
    </row>
    <row r="157" spans="3:7" x14ac:dyDescent="0.15">
      <c r="C157" s="24">
        <f t="shared" si="4"/>
        <v>206</v>
      </c>
      <c r="D157" s="32">
        <f>IFERROR(テーブル_Swim014[[#This Row],[選手番号]],"")</f>
        <v>206</v>
      </c>
      <c r="E157" s="28" t="str">
        <f>IFERROR(VLOOKUP(C157,Sheet3!A:H,8,0),"")</f>
        <v xml:space="preserve">コナミ松山      </v>
      </c>
      <c r="F157" s="29" t="str">
        <f t="shared" si="5"/>
        <v xml:space="preserve">細川みなみ  </v>
      </c>
      <c r="G157" s="30" t="str">
        <f>IFERROR(VLOOKUP(C157,Sheet3!A:H,3,0),"")</f>
        <v xml:space="preserve">細川みなみ                    </v>
      </c>
    </row>
    <row r="158" spans="3:7" x14ac:dyDescent="0.15">
      <c r="C158" s="24">
        <f t="shared" si="4"/>
        <v>207</v>
      </c>
      <c r="D158" s="32">
        <f>IFERROR(テーブル_Swim014[[#This Row],[選手番号]],"")</f>
        <v>207</v>
      </c>
      <c r="E158" s="28" t="str">
        <f>IFERROR(VLOOKUP(C158,Sheet3!A:H,8,0),"")</f>
        <v xml:space="preserve">コナミ松山      </v>
      </c>
      <c r="F158" s="29" t="str">
        <f t="shared" si="5"/>
        <v xml:space="preserve">清田　俐帆  </v>
      </c>
      <c r="G158" s="30" t="str">
        <f>IFERROR(VLOOKUP(C158,Sheet3!A:H,3,0),"")</f>
        <v xml:space="preserve">清田　俐帆                    </v>
      </c>
    </row>
    <row r="159" spans="3:7" x14ac:dyDescent="0.15">
      <c r="C159" s="24">
        <f t="shared" si="4"/>
        <v>208</v>
      </c>
      <c r="D159" s="32">
        <f>IFERROR(テーブル_Swim014[[#This Row],[選手番号]],"")</f>
        <v>208</v>
      </c>
      <c r="E159" s="28" t="str">
        <f>IFERROR(VLOOKUP(C159,Sheet3!A:H,8,0),"")</f>
        <v xml:space="preserve">コナミ松山      </v>
      </c>
      <c r="F159" s="29" t="str">
        <f t="shared" si="5"/>
        <v xml:space="preserve">越智　南月  </v>
      </c>
      <c r="G159" s="30" t="str">
        <f>IFERROR(VLOOKUP(C159,Sheet3!A:H,3,0),"")</f>
        <v xml:space="preserve">越智　南月                    </v>
      </c>
    </row>
    <row r="160" spans="3:7" x14ac:dyDescent="0.15">
      <c r="C160" s="24">
        <f t="shared" si="4"/>
        <v>209</v>
      </c>
      <c r="D160" s="32">
        <f>IFERROR(テーブル_Swim014[[#This Row],[選手番号]],"")</f>
        <v>209</v>
      </c>
      <c r="E160" s="28" t="str">
        <f>IFERROR(VLOOKUP(C160,Sheet3!A:H,8,0),"")</f>
        <v xml:space="preserve">Ｂ＆Ｇ愛南      </v>
      </c>
      <c r="F160" s="29" t="str">
        <f t="shared" si="5"/>
        <v xml:space="preserve">石口　佑奈  </v>
      </c>
      <c r="G160" s="30" t="str">
        <f>IFERROR(VLOOKUP(C160,Sheet3!A:H,3,0),"")</f>
        <v xml:space="preserve">石口　佑奈                    </v>
      </c>
    </row>
    <row r="161" spans="3:7" x14ac:dyDescent="0.15">
      <c r="C161" s="24">
        <f t="shared" si="4"/>
        <v>211</v>
      </c>
      <c r="D161" s="32">
        <f>IFERROR(テーブル_Swim014[[#This Row],[選手番号]],"")</f>
        <v>211</v>
      </c>
      <c r="E161" s="28" t="str">
        <f>IFERROR(VLOOKUP(C161,Sheet3!A:H,8,0),"")</f>
        <v xml:space="preserve">AzuMax          </v>
      </c>
      <c r="F161" s="29" t="str">
        <f t="shared" si="5"/>
        <v xml:space="preserve">藤田　麻未  </v>
      </c>
      <c r="G161" s="30" t="str">
        <f>IFERROR(VLOOKUP(C161,Sheet3!A:H,3,0),"")</f>
        <v xml:space="preserve">藤田　麻未                    </v>
      </c>
    </row>
    <row r="162" spans="3:7" x14ac:dyDescent="0.15">
      <c r="C162" s="24">
        <f t="shared" si="4"/>
        <v>212</v>
      </c>
      <c r="D162" s="32">
        <f>IFERROR(テーブル_Swim014[[#This Row],[選手番号]],"")</f>
        <v>212</v>
      </c>
      <c r="E162" s="28" t="str">
        <f>IFERROR(VLOOKUP(C162,Sheet3!A:H,8,0),"")</f>
        <v xml:space="preserve">えいしSC北条    </v>
      </c>
      <c r="F162" s="29" t="str">
        <f t="shared" si="5"/>
        <v xml:space="preserve">越智心桜莉  </v>
      </c>
      <c r="G162" s="30" t="str">
        <f>IFERROR(VLOOKUP(C162,Sheet3!A:H,3,0),"")</f>
        <v xml:space="preserve">越智心桜莉                    </v>
      </c>
    </row>
    <row r="163" spans="3:7" x14ac:dyDescent="0.15">
      <c r="C163" s="24">
        <f t="shared" si="4"/>
        <v>213</v>
      </c>
      <c r="D163" s="32">
        <f>IFERROR(テーブル_Swim014[[#This Row],[選手番号]],"")</f>
        <v>213</v>
      </c>
      <c r="E163" s="28" t="str">
        <f>IFERROR(VLOOKUP(C163,Sheet3!A:H,8,0),"")</f>
        <v xml:space="preserve">えいしSC北条    </v>
      </c>
      <c r="F163" s="29" t="str">
        <f t="shared" si="5"/>
        <v xml:space="preserve">高山　結衣  </v>
      </c>
      <c r="G163" s="30" t="str">
        <f>IFERROR(VLOOKUP(C163,Sheet3!A:H,3,0),"")</f>
        <v xml:space="preserve">高山　結衣                    </v>
      </c>
    </row>
    <row r="164" spans="3:7" x14ac:dyDescent="0.15">
      <c r="C164" s="24">
        <f t="shared" si="4"/>
        <v>214</v>
      </c>
      <c r="D164" s="32">
        <f>IFERROR(テーブル_Swim014[[#This Row],[選手番号]],"")</f>
        <v>214</v>
      </c>
      <c r="E164" s="28" t="str">
        <f>IFERROR(VLOOKUP(C164,Sheet3!A:H,8,0),"")</f>
        <v xml:space="preserve">えいしSC北条    </v>
      </c>
      <c r="F164" s="29" t="str">
        <f t="shared" si="5"/>
        <v xml:space="preserve">吉田　千暁  </v>
      </c>
      <c r="G164" s="30" t="str">
        <f>IFERROR(VLOOKUP(C164,Sheet3!A:H,3,0),"")</f>
        <v xml:space="preserve">吉田　千暁                    </v>
      </c>
    </row>
    <row r="165" spans="3:7" x14ac:dyDescent="0.15">
      <c r="C165" s="24">
        <f t="shared" si="4"/>
        <v>215</v>
      </c>
      <c r="D165" s="32">
        <f>IFERROR(テーブル_Swim014[[#This Row],[選手番号]],"")</f>
        <v>215</v>
      </c>
      <c r="E165" s="28" t="str">
        <f>IFERROR(VLOOKUP(C165,Sheet3!A:H,8,0),"")</f>
        <v xml:space="preserve">えいしSC砥部    </v>
      </c>
      <c r="F165" s="29" t="str">
        <f t="shared" si="5"/>
        <v xml:space="preserve">佐藤　　光  </v>
      </c>
      <c r="G165" s="30" t="str">
        <f>IFERROR(VLOOKUP(C165,Sheet3!A:H,3,0),"")</f>
        <v xml:space="preserve">佐藤　　光                    </v>
      </c>
    </row>
    <row r="166" spans="3:7" x14ac:dyDescent="0.15">
      <c r="C166" s="24">
        <f t="shared" si="4"/>
        <v>216</v>
      </c>
      <c r="D166" s="32">
        <f>IFERROR(テーブル_Swim014[[#This Row],[選手番号]],"")</f>
        <v>216</v>
      </c>
      <c r="E166" s="28" t="str">
        <f>IFERROR(VLOOKUP(C166,Sheet3!A:H,8,0),"")</f>
        <v xml:space="preserve">AST             </v>
      </c>
      <c r="F166" s="29" t="str">
        <f t="shared" si="5"/>
        <v xml:space="preserve">日淺琥太朗  </v>
      </c>
      <c r="G166" s="30" t="str">
        <f>IFERROR(VLOOKUP(C166,Sheet3!A:H,3,0),"")</f>
        <v xml:space="preserve">日淺琥太朗                    </v>
      </c>
    </row>
    <row r="167" spans="3:7" x14ac:dyDescent="0.15">
      <c r="C167" s="24">
        <f t="shared" si="4"/>
        <v>217</v>
      </c>
      <c r="D167" s="32">
        <f>IFERROR(テーブル_Swim014[[#This Row],[選手番号]],"")</f>
        <v>217</v>
      </c>
      <c r="E167" s="28" t="str">
        <f>IFERROR(VLOOKUP(C167,Sheet3!A:H,8,0),"")</f>
        <v xml:space="preserve">AST             </v>
      </c>
      <c r="F167" s="29" t="str">
        <f t="shared" si="5"/>
        <v xml:space="preserve">渡邊　莉友  </v>
      </c>
      <c r="G167" s="30" t="str">
        <f>IFERROR(VLOOKUP(C167,Sheet3!A:H,3,0),"")</f>
        <v xml:space="preserve">渡邊　莉友                    </v>
      </c>
    </row>
    <row r="168" spans="3:7" x14ac:dyDescent="0.15">
      <c r="C168" s="24">
        <f t="shared" si="4"/>
        <v>218</v>
      </c>
      <c r="D168" s="32">
        <f>IFERROR(テーブル_Swim014[[#This Row],[選手番号]],"")</f>
        <v>218</v>
      </c>
      <c r="E168" s="28" t="str">
        <f>IFERROR(VLOOKUP(C168,Sheet3!A:H,8,0),"")</f>
        <v xml:space="preserve">AST             </v>
      </c>
      <c r="F168" s="29" t="str">
        <f t="shared" si="5"/>
        <v xml:space="preserve">山本　結大  </v>
      </c>
      <c r="G168" s="30" t="str">
        <f>IFERROR(VLOOKUP(C168,Sheet3!A:H,3,0),"")</f>
        <v xml:space="preserve">山本　結大                    </v>
      </c>
    </row>
    <row r="169" spans="3:7" x14ac:dyDescent="0.15">
      <c r="C169" s="24">
        <f t="shared" si="4"/>
        <v>219</v>
      </c>
      <c r="D169" s="32">
        <f>IFERROR(テーブル_Swim014[[#This Row],[選手番号]],"")</f>
        <v>219</v>
      </c>
      <c r="E169" s="28" t="str">
        <f>IFERROR(VLOOKUP(C169,Sheet3!A:H,8,0),"")</f>
        <v xml:space="preserve">AST             </v>
      </c>
      <c r="F169" s="29" t="str">
        <f t="shared" si="5"/>
        <v xml:space="preserve">天川谷美宙  </v>
      </c>
      <c r="G169" s="30" t="str">
        <f>IFERROR(VLOOKUP(C169,Sheet3!A:H,3,0),"")</f>
        <v xml:space="preserve">天川谷美宙                    </v>
      </c>
    </row>
    <row r="170" spans="3:7" x14ac:dyDescent="0.15">
      <c r="C170" s="24" t="str">
        <f t="shared" si="4"/>
        <v/>
      </c>
      <c r="D170" s="32" t="str">
        <f>IFERROR(テーブル_Swim014[[#This Row],[選手番号]],"")</f>
        <v/>
      </c>
      <c r="E170" s="28" t="str">
        <f>IFERROR(VLOOKUP(C170,Sheet3!A:H,8,0),"")</f>
        <v/>
      </c>
      <c r="F170" s="29" t="str">
        <f t="shared" si="5"/>
        <v/>
      </c>
      <c r="G170" s="30" t="str">
        <f>IFERROR(VLOOKUP(C170,Sheet3!A:H,3,0),"")</f>
        <v/>
      </c>
    </row>
    <row r="171" spans="3:7" x14ac:dyDescent="0.15">
      <c r="C171" s="24" t="str">
        <f t="shared" si="4"/>
        <v/>
      </c>
      <c r="D171" s="32" t="str">
        <f>IFERROR(テーブル_Swim014[[#This Row],[選手番号]],"")</f>
        <v/>
      </c>
      <c r="E171" s="28" t="str">
        <f>IFERROR(VLOOKUP(C171,Sheet3!A:H,8,0),"")</f>
        <v/>
      </c>
      <c r="F171" s="29" t="str">
        <f t="shared" si="5"/>
        <v/>
      </c>
      <c r="G171" s="30" t="str">
        <f>IFERROR(VLOOKUP(C171,Sheet3!A:H,3,0),"")</f>
        <v/>
      </c>
    </row>
    <row r="172" spans="3:7" x14ac:dyDescent="0.15">
      <c r="C172" s="24" t="str">
        <f t="shared" si="4"/>
        <v/>
      </c>
      <c r="D172" s="32" t="str">
        <f>IFERROR(テーブル_Swim014[[#This Row],[選手番号]],"")</f>
        <v/>
      </c>
      <c r="E172" s="28" t="str">
        <f>IFERROR(VLOOKUP(C172,Sheet3!A:H,8,0),"")</f>
        <v/>
      </c>
      <c r="F172" s="29" t="str">
        <f t="shared" si="5"/>
        <v/>
      </c>
      <c r="G172" s="30" t="str">
        <f>IFERROR(VLOOKUP(C172,Sheet3!A:H,3,0),"")</f>
        <v/>
      </c>
    </row>
    <row r="173" spans="3:7" x14ac:dyDescent="0.15">
      <c r="C173" s="24" t="str">
        <f t="shared" si="4"/>
        <v/>
      </c>
      <c r="D173" s="32" t="str">
        <f>IFERROR(テーブル_Swim014[[#This Row],[選手番号]],"")</f>
        <v/>
      </c>
      <c r="E173" s="28" t="str">
        <f>IFERROR(VLOOKUP(C173,Sheet3!A:H,8,0),"")</f>
        <v/>
      </c>
      <c r="F173" s="29" t="str">
        <f t="shared" si="5"/>
        <v/>
      </c>
      <c r="G173" s="30" t="str">
        <f>IFERROR(VLOOKUP(C173,Sheet3!A:H,3,0),"")</f>
        <v/>
      </c>
    </row>
    <row r="174" spans="3:7" x14ac:dyDescent="0.15">
      <c r="C174" s="24" t="str">
        <f t="shared" si="4"/>
        <v/>
      </c>
      <c r="D174" s="32" t="str">
        <f>IFERROR(テーブル_Swim014[[#This Row],[選手番号]],"")</f>
        <v/>
      </c>
      <c r="E174" s="28" t="str">
        <f>IFERROR(VLOOKUP(C174,Sheet3!A:H,8,0),"")</f>
        <v/>
      </c>
      <c r="F174" s="29" t="str">
        <f t="shared" si="5"/>
        <v/>
      </c>
      <c r="G174" s="30" t="str">
        <f>IFERROR(VLOOKUP(C174,Sheet3!A:H,3,0),"")</f>
        <v/>
      </c>
    </row>
    <row r="175" spans="3:7" x14ac:dyDescent="0.15">
      <c r="C175" s="24" t="str">
        <f t="shared" si="4"/>
        <v/>
      </c>
      <c r="D175" s="32" t="str">
        <f>IFERROR(テーブル_Swim014[[#This Row],[選手番号]],"")</f>
        <v/>
      </c>
      <c r="E175" s="28" t="str">
        <f>IFERROR(VLOOKUP(C175,Sheet3!A:H,8,0),"")</f>
        <v/>
      </c>
      <c r="F175" s="29" t="str">
        <f t="shared" si="5"/>
        <v/>
      </c>
      <c r="G175" s="30" t="str">
        <f>IFERROR(VLOOKUP(C175,Sheet3!A:H,3,0),"")</f>
        <v/>
      </c>
    </row>
    <row r="176" spans="3:7" x14ac:dyDescent="0.15">
      <c r="C176" s="24" t="str">
        <f t="shared" si="4"/>
        <v/>
      </c>
      <c r="D176" s="32" t="str">
        <f>IFERROR(テーブル_Swim014[[#This Row],[選手番号]],"")</f>
        <v/>
      </c>
      <c r="E176" s="28" t="str">
        <f>IFERROR(VLOOKUP(C176,Sheet3!A:H,8,0),"")</f>
        <v/>
      </c>
      <c r="F176" s="29" t="str">
        <f t="shared" si="5"/>
        <v/>
      </c>
      <c r="G176" s="30" t="str">
        <f>IFERROR(VLOOKUP(C176,Sheet3!A:H,3,0),"")</f>
        <v/>
      </c>
    </row>
    <row r="177" spans="3:7" x14ac:dyDescent="0.15">
      <c r="C177" s="24" t="str">
        <f t="shared" si="4"/>
        <v/>
      </c>
      <c r="D177" s="32" t="str">
        <f>IFERROR(テーブル_Swim014[[#This Row],[選手番号]],"")</f>
        <v/>
      </c>
      <c r="E177" s="28" t="str">
        <f>IFERROR(VLOOKUP(C177,Sheet3!A:H,8,0),"")</f>
        <v/>
      </c>
      <c r="F177" s="29" t="str">
        <f t="shared" si="5"/>
        <v/>
      </c>
      <c r="G177" s="30" t="str">
        <f>IFERROR(VLOOKUP(C177,Sheet3!A:H,3,0),"")</f>
        <v/>
      </c>
    </row>
    <row r="178" spans="3:7" x14ac:dyDescent="0.15">
      <c r="C178" s="24" t="str">
        <f t="shared" si="4"/>
        <v/>
      </c>
      <c r="D178" s="32" t="str">
        <f>IFERROR(テーブル_Swim014[[#This Row],[選手番号]],"")</f>
        <v/>
      </c>
      <c r="E178" s="28" t="str">
        <f>IFERROR(VLOOKUP(C178,Sheet3!A:H,8,0),"")</f>
        <v/>
      </c>
      <c r="F178" s="29" t="str">
        <f t="shared" si="5"/>
        <v/>
      </c>
      <c r="G178" s="30" t="str">
        <f>IFERROR(VLOOKUP(C178,Sheet3!A:H,3,0),"")</f>
        <v/>
      </c>
    </row>
    <row r="179" spans="3:7" x14ac:dyDescent="0.15">
      <c r="C179" s="24" t="str">
        <f t="shared" si="4"/>
        <v/>
      </c>
      <c r="D179" s="32" t="str">
        <f>IFERROR(テーブル_Swim014[[#This Row],[選手番号]],"")</f>
        <v/>
      </c>
      <c r="E179" s="28" t="str">
        <f>IFERROR(VLOOKUP(C179,Sheet3!A:H,8,0),"")</f>
        <v/>
      </c>
      <c r="F179" s="29" t="str">
        <f t="shared" si="5"/>
        <v/>
      </c>
      <c r="G179" s="30" t="str">
        <f>IFERROR(VLOOKUP(C179,Sheet3!A:H,3,0),"")</f>
        <v/>
      </c>
    </row>
    <row r="180" spans="3:7" x14ac:dyDescent="0.15">
      <c r="C180" s="24" t="str">
        <f t="shared" si="4"/>
        <v/>
      </c>
      <c r="D180" s="32" t="str">
        <f>IFERROR(テーブル_Swim014[[#This Row],[選手番号]],"")</f>
        <v/>
      </c>
      <c r="E180" s="28" t="str">
        <f>IFERROR(VLOOKUP(C180,Sheet3!A:H,8,0),"")</f>
        <v/>
      </c>
      <c r="F180" s="29" t="str">
        <f t="shared" si="5"/>
        <v/>
      </c>
      <c r="G180" s="30" t="str">
        <f>IFERROR(VLOOKUP(C180,Sheet3!A:H,3,0),"")</f>
        <v/>
      </c>
    </row>
    <row r="181" spans="3:7" x14ac:dyDescent="0.15">
      <c r="C181" s="24" t="str">
        <f t="shared" si="4"/>
        <v/>
      </c>
      <c r="D181" s="32" t="str">
        <f>IFERROR(テーブル_Swim014[[#This Row],[選手番号]],"")</f>
        <v/>
      </c>
      <c r="E181" s="28" t="str">
        <f>IFERROR(VLOOKUP(C181,Sheet3!A:H,8,0),"")</f>
        <v/>
      </c>
      <c r="F181" s="29" t="str">
        <f t="shared" si="5"/>
        <v/>
      </c>
      <c r="G181" s="30" t="str">
        <f>IFERROR(VLOOKUP(C181,Sheet3!A:H,3,0),"")</f>
        <v/>
      </c>
    </row>
    <row r="182" spans="3:7" x14ac:dyDescent="0.15">
      <c r="C182" s="24" t="str">
        <f t="shared" si="4"/>
        <v/>
      </c>
      <c r="D182" s="32" t="str">
        <f>IFERROR(テーブル_Swim014[[#This Row],[選手番号]],"")</f>
        <v/>
      </c>
      <c r="E182" s="28" t="str">
        <f>IFERROR(VLOOKUP(C182,Sheet3!A:H,8,0),"")</f>
        <v/>
      </c>
      <c r="F182" s="29" t="str">
        <f t="shared" si="5"/>
        <v/>
      </c>
      <c r="G182" s="30" t="str">
        <f>IFERROR(VLOOKUP(C182,Sheet3!A:H,3,0),"")</f>
        <v/>
      </c>
    </row>
    <row r="183" spans="3:7" x14ac:dyDescent="0.15">
      <c r="C183" s="24" t="str">
        <f t="shared" si="4"/>
        <v/>
      </c>
      <c r="D183" s="32" t="str">
        <f>IFERROR(テーブル_Swim014[[#This Row],[選手番号]],"")</f>
        <v/>
      </c>
      <c r="E183" s="28" t="str">
        <f>IFERROR(VLOOKUP(C183,Sheet3!A:H,8,0),"")</f>
        <v/>
      </c>
      <c r="F183" s="29" t="str">
        <f t="shared" si="5"/>
        <v/>
      </c>
      <c r="G183" s="30" t="str">
        <f>IFERROR(VLOOKUP(C183,Sheet3!A:H,3,0),"")</f>
        <v/>
      </c>
    </row>
    <row r="184" spans="3:7" x14ac:dyDescent="0.15">
      <c r="C184" s="24" t="str">
        <f t="shared" si="4"/>
        <v/>
      </c>
      <c r="D184" s="32" t="str">
        <f>IFERROR(テーブル_Swim014[[#This Row],[選手番号]],"")</f>
        <v/>
      </c>
      <c r="E184" s="28" t="str">
        <f>IFERROR(VLOOKUP(C184,Sheet3!A:H,8,0),"")</f>
        <v/>
      </c>
      <c r="F184" s="29" t="str">
        <f t="shared" si="5"/>
        <v/>
      </c>
      <c r="G184" s="30" t="str">
        <f>IFERROR(VLOOKUP(C184,Sheet3!A:H,3,0),"")</f>
        <v/>
      </c>
    </row>
    <row r="185" spans="3:7" x14ac:dyDescent="0.15">
      <c r="C185" s="24" t="str">
        <f t="shared" si="4"/>
        <v/>
      </c>
      <c r="D185" s="32" t="str">
        <f>IFERROR(テーブル_Swim014[[#This Row],[選手番号]],"")</f>
        <v/>
      </c>
      <c r="E185" s="28" t="str">
        <f>IFERROR(VLOOKUP(C185,Sheet3!A:H,8,0),"")</f>
        <v/>
      </c>
      <c r="F185" s="29" t="str">
        <f t="shared" si="5"/>
        <v/>
      </c>
      <c r="G185" s="30" t="str">
        <f>IFERROR(VLOOKUP(C185,Sheet3!A:H,3,0),"")</f>
        <v/>
      </c>
    </row>
    <row r="186" spans="3:7" x14ac:dyDescent="0.15">
      <c r="C186" s="24" t="str">
        <f t="shared" si="4"/>
        <v/>
      </c>
      <c r="D186" s="32" t="str">
        <f>IFERROR(テーブル_Swim014[[#This Row],[選手番号]],"")</f>
        <v/>
      </c>
      <c r="E186" s="28" t="str">
        <f>IFERROR(VLOOKUP(C186,Sheet3!A:H,8,0),"")</f>
        <v/>
      </c>
      <c r="F186" s="29" t="str">
        <f t="shared" si="5"/>
        <v/>
      </c>
      <c r="G186" s="30" t="str">
        <f>IFERROR(VLOOKUP(C186,Sheet3!A:H,3,0),"")</f>
        <v/>
      </c>
    </row>
    <row r="187" spans="3:7" x14ac:dyDescent="0.15">
      <c r="C187" s="24" t="str">
        <f t="shared" si="4"/>
        <v/>
      </c>
      <c r="D187" s="32" t="str">
        <f>IFERROR(テーブル_Swim014[[#This Row],[選手番号]],"")</f>
        <v/>
      </c>
      <c r="E187" s="28" t="str">
        <f>IFERROR(VLOOKUP(C187,Sheet3!A:H,8,0),"")</f>
        <v/>
      </c>
      <c r="F187" s="29" t="str">
        <f t="shared" si="5"/>
        <v/>
      </c>
      <c r="G187" s="30" t="str">
        <f>IFERROR(VLOOKUP(C187,Sheet3!A:H,3,0),"")</f>
        <v/>
      </c>
    </row>
    <row r="188" spans="3:7" x14ac:dyDescent="0.15">
      <c r="C188" s="24" t="str">
        <f t="shared" si="4"/>
        <v/>
      </c>
      <c r="D188" s="32" t="str">
        <f>IFERROR(テーブル_Swim014[[#This Row],[選手番号]],"")</f>
        <v/>
      </c>
      <c r="E188" s="28" t="str">
        <f>IFERROR(VLOOKUP(C188,Sheet3!A:H,8,0),"")</f>
        <v/>
      </c>
      <c r="F188" s="29" t="str">
        <f t="shared" si="5"/>
        <v/>
      </c>
      <c r="G188" s="30" t="str">
        <f>IFERROR(VLOOKUP(C188,Sheet3!A:H,3,0),"")</f>
        <v/>
      </c>
    </row>
    <row r="189" spans="3:7" x14ac:dyDescent="0.15">
      <c r="C189" s="24" t="str">
        <f t="shared" si="4"/>
        <v/>
      </c>
      <c r="D189" s="32" t="str">
        <f>IFERROR(テーブル_Swim014[[#This Row],[選手番号]],"")</f>
        <v/>
      </c>
      <c r="E189" s="28" t="str">
        <f>IFERROR(VLOOKUP(C189,Sheet3!A:H,8,0),"")</f>
        <v/>
      </c>
      <c r="F189" s="29" t="str">
        <f t="shared" si="5"/>
        <v/>
      </c>
      <c r="G189" s="30" t="str">
        <f>IFERROR(VLOOKUP(C189,Sheet3!A:H,3,0),"")</f>
        <v/>
      </c>
    </row>
    <row r="190" spans="3:7" x14ac:dyDescent="0.15">
      <c r="C190" s="24" t="str">
        <f t="shared" si="4"/>
        <v/>
      </c>
      <c r="D190" s="32" t="str">
        <f>IFERROR(テーブル_Swim014[[#This Row],[選手番号]],"")</f>
        <v/>
      </c>
      <c r="E190" s="28" t="str">
        <f>IFERROR(VLOOKUP(C190,Sheet3!A:H,8,0),"")</f>
        <v/>
      </c>
      <c r="F190" s="29" t="str">
        <f t="shared" si="5"/>
        <v/>
      </c>
      <c r="G190" s="30" t="str">
        <f>IFERROR(VLOOKUP(C190,Sheet3!A:H,3,0),"")</f>
        <v/>
      </c>
    </row>
    <row r="191" spans="3:7" x14ac:dyDescent="0.15">
      <c r="C191" s="24" t="str">
        <f t="shared" si="4"/>
        <v/>
      </c>
      <c r="D191" s="32" t="str">
        <f>IFERROR(テーブル_Swim014[[#This Row],[選手番号]],"")</f>
        <v/>
      </c>
      <c r="E191" s="28" t="str">
        <f>IFERROR(VLOOKUP(C191,Sheet3!A:H,8,0),"")</f>
        <v/>
      </c>
      <c r="F191" s="29" t="str">
        <f t="shared" si="5"/>
        <v/>
      </c>
      <c r="G191" s="30" t="str">
        <f>IFERROR(VLOOKUP(C191,Sheet3!A:H,3,0),"")</f>
        <v/>
      </c>
    </row>
    <row r="192" spans="3:7" x14ac:dyDescent="0.15">
      <c r="C192" s="24" t="str">
        <f t="shared" si="4"/>
        <v/>
      </c>
      <c r="D192" s="32" t="str">
        <f>IFERROR(テーブル_Swim014[[#This Row],[選手番号]],"")</f>
        <v/>
      </c>
      <c r="E192" s="28" t="str">
        <f>IFERROR(VLOOKUP(C192,Sheet3!A:H,8,0),"")</f>
        <v/>
      </c>
      <c r="F192" s="29" t="str">
        <f t="shared" si="5"/>
        <v/>
      </c>
      <c r="G192" s="30" t="str">
        <f>IFERROR(VLOOKUP(C192,Sheet3!A:H,3,0),"")</f>
        <v/>
      </c>
    </row>
    <row r="193" spans="3:7" x14ac:dyDescent="0.15">
      <c r="C193" s="24" t="str">
        <f t="shared" si="4"/>
        <v/>
      </c>
      <c r="D193" s="32" t="str">
        <f>IFERROR(テーブル_Swim014[[#This Row],[選手番号]],"")</f>
        <v/>
      </c>
      <c r="E193" s="28" t="str">
        <f>IFERROR(VLOOKUP(C193,Sheet3!A:H,8,0),"")</f>
        <v/>
      </c>
      <c r="F193" s="29" t="str">
        <f t="shared" si="5"/>
        <v/>
      </c>
      <c r="G193" s="30" t="str">
        <f>IFERROR(VLOOKUP(C193,Sheet3!A:H,3,0),"")</f>
        <v/>
      </c>
    </row>
    <row r="194" spans="3:7" x14ac:dyDescent="0.15">
      <c r="C194" s="24" t="str">
        <f t="shared" ref="C194:C257" si="6">IF(AND(D194=""),"",D194)</f>
        <v/>
      </c>
      <c r="D194" s="32" t="str">
        <f>IFERROR(テーブル_Swim014[[#This Row],[選手番号]],"")</f>
        <v/>
      </c>
      <c r="E194" s="28" t="str">
        <f>IFERROR(VLOOKUP(C194,Sheet3!A:H,8,0),"")</f>
        <v/>
      </c>
      <c r="F194" s="29" t="str">
        <f t="shared" ref="F194:F257" si="7">MID(G194,1,7)</f>
        <v/>
      </c>
      <c r="G194" s="30" t="str">
        <f>IFERROR(VLOOKUP(C194,Sheet3!A:H,3,0),"")</f>
        <v/>
      </c>
    </row>
    <row r="195" spans="3:7" x14ac:dyDescent="0.15">
      <c r="C195" s="24" t="str">
        <f t="shared" si="6"/>
        <v/>
      </c>
      <c r="D195" s="32" t="str">
        <f>IFERROR(テーブル_Swim014[[#This Row],[選手番号]],"")</f>
        <v/>
      </c>
      <c r="E195" s="28" t="str">
        <f>IFERROR(VLOOKUP(C195,Sheet3!A:H,8,0),"")</f>
        <v/>
      </c>
      <c r="F195" s="29" t="str">
        <f t="shared" si="7"/>
        <v/>
      </c>
      <c r="G195" s="30" t="str">
        <f>IFERROR(VLOOKUP(C195,Sheet3!A:H,3,0),"")</f>
        <v/>
      </c>
    </row>
    <row r="196" spans="3:7" x14ac:dyDescent="0.15">
      <c r="C196" s="24" t="str">
        <f t="shared" si="6"/>
        <v/>
      </c>
      <c r="D196" s="32" t="str">
        <f>IFERROR(テーブル_Swim014[[#This Row],[選手番号]],"")</f>
        <v/>
      </c>
      <c r="E196" s="28" t="str">
        <f>IFERROR(VLOOKUP(C196,Sheet3!A:H,8,0),"")</f>
        <v/>
      </c>
      <c r="F196" s="29" t="str">
        <f t="shared" si="7"/>
        <v/>
      </c>
      <c r="G196" s="30" t="str">
        <f>IFERROR(VLOOKUP(C196,Sheet3!A:H,3,0),"")</f>
        <v/>
      </c>
    </row>
    <row r="197" spans="3:7" x14ac:dyDescent="0.15">
      <c r="C197" s="24" t="str">
        <f t="shared" si="6"/>
        <v/>
      </c>
      <c r="D197" s="32" t="str">
        <f>IFERROR(テーブル_Swim014[[#This Row],[選手番号]],"")</f>
        <v/>
      </c>
      <c r="E197" s="28" t="str">
        <f>IFERROR(VLOOKUP(C197,Sheet3!A:H,8,0),"")</f>
        <v/>
      </c>
      <c r="F197" s="29" t="str">
        <f t="shared" si="7"/>
        <v/>
      </c>
      <c r="G197" s="30" t="str">
        <f>IFERROR(VLOOKUP(C197,Sheet3!A:H,3,0),"")</f>
        <v/>
      </c>
    </row>
    <row r="198" spans="3:7" x14ac:dyDescent="0.15">
      <c r="C198" s="24" t="str">
        <f t="shared" si="6"/>
        <v/>
      </c>
      <c r="D198" s="32" t="str">
        <f>IFERROR(テーブル_Swim014[[#This Row],[選手番号]],"")</f>
        <v/>
      </c>
      <c r="E198" s="28" t="str">
        <f>IFERROR(VLOOKUP(C198,Sheet3!A:H,8,0),"")</f>
        <v/>
      </c>
      <c r="F198" s="29" t="str">
        <f t="shared" si="7"/>
        <v/>
      </c>
      <c r="G198" s="30" t="str">
        <f>IFERROR(VLOOKUP(C198,Sheet3!A:H,3,0),"")</f>
        <v/>
      </c>
    </row>
    <row r="199" spans="3:7" x14ac:dyDescent="0.15">
      <c r="C199" s="24" t="str">
        <f t="shared" si="6"/>
        <v/>
      </c>
      <c r="D199" s="32" t="str">
        <f>IFERROR(テーブル_Swim014[[#This Row],[選手番号]],"")</f>
        <v/>
      </c>
      <c r="E199" s="28" t="str">
        <f>IFERROR(VLOOKUP(C199,Sheet3!A:H,8,0),"")</f>
        <v/>
      </c>
      <c r="F199" s="29" t="str">
        <f t="shared" si="7"/>
        <v/>
      </c>
      <c r="G199" s="30" t="str">
        <f>IFERROR(VLOOKUP(C199,Sheet3!A:H,3,0),"")</f>
        <v/>
      </c>
    </row>
    <row r="200" spans="3:7" x14ac:dyDescent="0.15">
      <c r="C200" s="24" t="str">
        <f t="shared" si="6"/>
        <v/>
      </c>
      <c r="D200" s="32" t="str">
        <f>IFERROR(テーブル_Swim014[[#This Row],[選手番号]],"")</f>
        <v/>
      </c>
      <c r="E200" s="28" t="str">
        <f>IFERROR(VLOOKUP(C200,Sheet3!A:H,8,0),"")</f>
        <v/>
      </c>
      <c r="F200" s="29" t="str">
        <f t="shared" si="7"/>
        <v/>
      </c>
      <c r="G200" s="30" t="str">
        <f>IFERROR(VLOOKUP(C200,Sheet3!A:H,3,0),"")</f>
        <v/>
      </c>
    </row>
    <row r="201" spans="3:7" x14ac:dyDescent="0.15">
      <c r="C201" s="24" t="str">
        <f t="shared" si="6"/>
        <v/>
      </c>
      <c r="D201" s="32" t="str">
        <f>IFERROR(テーブル_Swim014[[#This Row],[選手番号]],"")</f>
        <v/>
      </c>
      <c r="E201" s="28" t="str">
        <f>IFERROR(VLOOKUP(C201,Sheet3!A:H,8,0),"")</f>
        <v/>
      </c>
      <c r="F201" s="29" t="str">
        <f t="shared" si="7"/>
        <v/>
      </c>
      <c r="G201" s="30" t="str">
        <f>IFERROR(VLOOKUP(C201,Sheet3!A:H,3,0),"")</f>
        <v/>
      </c>
    </row>
    <row r="202" spans="3:7" x14ac:dyDescent="0.15">
      <c r="C202" s="24" t="str">
        <f t="shared" si="6"/>
        <v/>
      </c>
      <c r="D202" s="32" t="str">
        <f>IFERROR(テーブル_Swim014[[#This Row],[選手番号]],"")</f>
        <v/>
      </c>
      <c r="E202" s="28" t="str">
        <f>IFERROR(VLOOKUP(C202,Sheet3!A:H,8,0),"")</f>
        <v/>
      </c>
      <c r="F202" s="29" t="str">
        <f t="shared" si="7"/>
        <v/>
      </c>
      <c r="G202" s="30" t="str">
        <f>IFERROR(VLOOKUP(C202,Sheet3!A:H,3,0),"")</f>
        <v/>
      </c>
    </row>
    <row r="203" spans="3:7" x14ac:dyDescent="0.15">
      <c r="C203" s="24" t="str">
        <f t="shared" si="6"/>
        <v/>
      </c>
      <c r="D203" s="32" t="str">
        <f>IFERROR(テーブル_Swim014[[#This Row],[選手番号]],"")</f>
        <v/>
      </c>
      <c r="E203" s="28" t="str">
        <f>IFERROR(VLOOKUP(C203,Sheet3!A:H,8,0),"")</f>
        <v/>
      </c>
      <c r="F203" s="29" t="str">
        <f t="shared" si="7"/>
        <v/>
      </c>
      <c r="G203" s="30" t="str">
        <f>IFERROR(VLOOKUP(C203,Sheet3!A:H,3,0),"")</f>
        <v/>
      </c>
    </row>
    <row r="204" spans="3:7" x14ac:dyDescent="0.15">
      <c r="C204" s="24" t="str">
        <f t="shared" si="6"/>
        <v/>
      </c>
      <c r="D204" s="32" t="str">
        <f>IFERROR(テーブル_Swim014[[#This Row],[選手番号]],"")</f>
        <v/>
      </c>
      <c r="E204" s="28" t="str">
        <f>IFERROR(VLOOKUP(C204,Sheet3!A:H,8,0),"")</f>
        <v/>
      </c>
      <c r="F204" s="29" t="str">
        <f t="shared" si="7"/>
        <v/>
      </c>
      <c r="G204" s="30" t="str">
        <f>IFERROR(VLOOKUP(C204,Sheet3!A:H,3,0),"")</f>
        <v/>
      </c>
    </row>
    <row r="205" spans="3:7" x14ac:dyDescent="0.15">
      <c r="C205" s="24" t="str">
        <f t="shared" si="6"/>
        <v/>
      </c>
      <c r="D205" s="32" t="str">
        <f>IFERROR(テーブル_Swim014[[#This Row],[選手番号]],"")</f>
        <v/>
      </c>
      <c r="E205" s="28" t="str">
        <f>IFERROR(VLOOKUP(C205,Sheet3!A:H,8,0),"")</f>
        <v/>
      </c>
      <c r="F205" s="29" t="str">
        <f t="shared" si="7"/>
        <v/>
      </c>
      <c r="G205" s="30" t="str">
        <f>IFERROR(VLOOKUP(C205,Sheet3!A:H,3,0),"")</f>
        <v/>
      </c>
    </row>
    <row r="206" spans="3:7" x14ac:dyDescent="0.15">
      <c r="C206" s="24" t="str">
        <f t="shared" si="6"/>
        <v/>
      </c>
      <c r="D206" s="32" t="str">
        <f>IFERROR(テーブル_Swim014[[#This Row],[選手番号]],"")</f>
        <v/>
      </c>
      <c r="E206" s="28" t="str">
        <f>IFERROR(VLOOKUP(C206,Sheet3!A:H,8,0),"")</f>
        <v/>
      </c>
      <c r="F206" s="29" t="str">
        <f t="shared" si="7"/>
        <v/>
      </c>
      <c r="G206" s="30" t="str">
        <f>IFERROR(VLOOKUP(C206,Sheet3!A:H,3,0),"")</f>
        <v/>
      </c>
    </row>
    <row r="207" spans="3:7" x14ac:dyDescent="0.15">
      <c r="C207" s="24" t="str">
        <f t="shared" si="6"/>
        <v/>
      </c>
      <c r="D207" s="32" t="str">
        <f>IFERROR(テーブル_Swim014[[#This Row],[選手番号]],"")</f>
        <v/>
      </c>
      <c r="E207" s="28" t="str">
        <f>IFERROR(VLOOKUP(C207,Sheet3!A:H,8,0),"")</f>
        <v/>
      </c>
      <c r="F207" s="29" t="str">
        <f t="shared" si="7"/>
        <v/>
      </c>
      <c r="G207" s="30" t="str">
        <f>IFERROR(VLOOKUP(C207,Sheet3!A:H,3,0),"")</f>
        <v/>
      </c>
    </row>
    <row r="208" spans="3:7" x14ac:dyDescent="0.15">
      <c r="C208" s="24" t="str">
        <f t="shared" si="6"/>
        <v/>
      </c>
      <c r="D208" s="32" t="str">
        <f>IFERROR(テーブル_Swim014[[#This Row],[選手番号]],"")</f>
        <v/>
      </c>
      <c r="E208" s="28" t="str">
        <f>IFERROR(VLOOKUP(C208,Sheet3!A:H,8,0),"")</f>
        <v/>
      </c>
      <c r="F208" s="29" t="str">
        <f t="shared" si="7"/>
        <v/>
      </c>
      <c r="G208" s="30" t="str">
        <f>IFERROR(VLOOKUP(C208,Sheet3!A:H,3,0),"")</f>
        <v/>
      </c>
    </row>
    <row r="209" spans="3:7" x14ac:dyDescent="0.15">
      <c r="C209" s="24" t="str">
        <f t="shared" si="6"/>
        <v/>
      </c>
      <c r="D209" s="32" t="str">
        <f>IFERROR(テーブル_Swim014[[#This Row],[選手番号]],"")</f>
        <v/>
      </c>
      <c r="E209" s="28" t="str">
        <f>IFERROR(VLOOKUP(C209,Sheet3!A:H,8,0),"")</f>
        <v/>
      </c>
      <c r="F209" s="29" t="str">
        <f t="shared" si="7"/>
        <v/>
      </c>
      <c r="G209" s="30" t="str">
        <f>IFERROR(VLOOKUP(C209,Sheet3!A:H,3,0),"")</f>
        <v/>
      </c>
    </row>
    <row r="210" spans="3:7" x14ac:dyDescent="0.15">
      <c r="C210" s="24" t="str">
        <f t="shared" si="6"/>
        <v/>
      </c>
      <c r="D210" s="32" t="str">
        <f>IFERROR(テーブル_Swim014[[#This Row],[選手番号]],"")</f>
        <v/>
      </c>
      <c r="E210" s="28" t="str">
        <f>IFERROR(VLOOKUP(C210,Sheet3!A:H,8,0),"")</f>
        <v/>
      </c>
      <c r="F210" s="29" t="str">
        <f t="shared" si="7"/>
        <v/>
      </c>
      <c r="G210" s="30" t="str">
        <f>IFERROR(VLOOKUP(C210,Sheet3!A:H,3,0),"")</f>
        <v/>
      </c>
    </row>
    <row r="211" spans="3:7" x14ac:dyDescent="0.15">
      <c r="C211" s="24" t="str">
        <f t="shared" si="6"/>
        <v/>
      </c>
      <c r="D211" s="32" t="str">
        <f>IFERROR(テーブル_Swim014[[#This Row],[選手番号]],"")</f>
        <v/>
      </c>
      <c r="E211" s="28" t="str">
        <f>IFERROR(VLOOKUP(C211,Sheet3!A:H,8,0),"")</f>
        <v/>
      </c>
      <c r="F211" s="29" t="str">
        <f t="shared" si="7"/>
        <v/>
      </c>
      <c r="G211" s="30" t="str">
        <f>IFERROR(VLOOKUP(C211,Sheet3!A:H,3,0),"")</f>
        <v/>
      </c>
    </row>
    <row r="212" spans="3:7" x14ac:dyDescent="0.15">
      <c r="C212" s="24" t="str">
        <f t="shared" si="6"/>
        <v/>
      </c>
      <c r="D212" s="32" t="str">
        <f>IFERROR(テーブル_Swim014[[#This Row],[選手番号]],"")</f>
        <v/>
      </c>
      <c r="E212" s="28" t="str">
        <f>IFERROR(VLOOKUP(C212,Sheet3!A:H,8,0),"")</f>
        <v/>
      </c>
      <c r="F212" s="29" t="str">
        <f t="shared" si="7"/>
        <v/>
      </c>
      <c r="G212" s="30" t="str">
        <f>IFERROR(VLOOKUP(C212,Sheet3!A:H,3,0),"")</f>
        <v/>
      </c>
    </row>
    <row r="213" spans="3:7" x14ac:dyDescent="0.15">
      <c r="C213" s="24" t="str">
        <f t="shared" si="6"/>
        <v/>
      </c>
      <c r="D213" s="32" t="str">
        <f>IFERROR(テーブル_Swim014[[#This Row],[選手番号]],"")</f>
        <v/>
      </c>
      <c r="E213" s="28" t="str">
        <f>IFERROR(VLOOKUP(C213,Sheet3!A:H,8,0),"")</f>
        <v/>
      </c>
      <c r="F213" s="29" t="str">
        <f t="shared" si="7"/>
        <v/>
      </c>
      <c r="G213" s="30" t="str">
        <f>IFERROR(VLOOKUP(C213,Sheet3!A:H,3,0),"")</f>
        <v/>
      </c>
    </row>
    <row r="214" spans="3:7" x14ac:dyDescent="0.15">
      <c r="C214" s="24" t="str">
        <f t="shared" si="6"/>
        <v/>
      </c>
      <c r="D214" s="32" t="str">
        <f>IFERROR(テーブル_Swim014[[#This Row],[選手番号]],"")</f>
        <v/>
      </c>
      <c r="E214" s="28" t="str">
        <f>IFERROR(VLOOKUP(C214,Sheet3!A:H,8,0),"")</f>
        <v/>
      </c>
      <c r="F214" s="29" t="str">
        <f t="shared" si="7"/>
        <v/>
      </c>
      <c r="G214" s="30" t="str">
        <f>IFERROR(VLOOKUP(C214,Sheet3!A:H,3,0),"")</f>
        <v/>
      </c>
    </row>
    <row r="215" spans="3:7" x14ac:dyDescent="0.15">
      <c r="C215" s="24" t="str">
        <f t="shared" si="6"/>
        <v/>
      </c>
      <c r="D215" s="32" t="str">
        <f>IFERROR(テーブル_Swim014[[#This Row],[選手番号]],"")</f>
        <v/>
      </c>
      <c r="E215" s="28" t="str">
        <f>IFERROR(VLOOKUP(C215,Sheet3!A:H,8,0),"")</f>
        <v/>
      </c>
      <c r="F215" s="29" t="str">
        <f t="shared" si="7"/>
        <v/>
      </c>
      <c r="G215" s="30" t="str">
        <f>IFERROR(VLOOKUP(C215,Sheet3!A:H,3,0),"")</f>
        <v/>
      </c>
    </row>
    <row r="216" spans="3:7" x14ac:dyDescent="0.15">
      <c r="C216" s="24" t="str">
        <f t="shared" si="6"/>
        <v/>
      </c>
      <c r="D216" s="32" t="str">
        <f>IFERROR(テーブル_Swim014[[#This Row],[選手番号]],"")</f>
        <v/>
      </c>
      <c r="E216" s="28" t="str">
        <f>IFERROR(VLOOKUP(C216,Sheet3!A:H,8,0),"")</f>
        <v/>
      </c>
      <c r="F216" s="29" t="str">
        <f t="shared" si="7"/>
        <v/>
      </c>
      <c r="G216" s="30" t="str">
        <f>IFERROR(VLOOKUP(C216,Sheet3!A:H,3,0),"")</f>
        <v/>
      </c>
    </row>
    <row r="217" spans="3:7" x14ac:dyDescent="0.15">
      <c r="C217" s="24" t="str">
        <f t="shared" si="6"/>
        <v/>
      </c>
      <c r="D217" s="32" t="str">
        <f>IFERROR(テーブル_Swim014[[#This Row],[選手番号]],"")</f>
        <v/>
      </c>
      <c r="E217" s="28" t="str">
        <f>IFERROR(VLOOKUP(C217,Sheet3!A:H,8,0),"")</f>
        <v/>
      </c>
      <c r="F217" s="29" t="str">
        <f t="shared" si="7"/>
        <v/>
      </c>
      <c r="G217" s="30" t="str">
        <f>IFERROR(VLOOKUP(C217,Sheet3!A:H,3,0),"")</f>
        <v/>
      </c>
    </row>
    <row r="218" spans="3:7" x14ac:dyDescent="0.15">
      <c r="C218" s="24" t="str">
        <f t="shared" si="6"/>
        <v/>
      </c>
      <c r="D218" s="32" t="str">
        <f>IFERROR(テーブル_Swim014[[#This Row],[選手番号]],"")</f>
        <v/>
      </c>
      <c r="E218" s="28" t="str">
        <f>IFERROR(VLOOKUP(C218,Sheet3!A:H,8,0),"")</f>
        <v/>
      </c>
      <c r="F218" s="29" t="str">
        <f t="shared" si="7"/>
        <v/>
      </c>
      <c r="G218" s="30" t="str">
        <f>IFERROR(VLOOKUP(C218,Sheet3!A:H,3,0),"")</f>
        <v/>
      </c>
    </row>
    <row r="219" spans="3:7" x14ac:dyDescent="0.15">
      <c r="C219" s="24" t="str">
        <f t="shared" si="6"/>
        <v/>
      </c>
      <c r="D219" s="32" t="str">
        <f>IFERROR(テーブル_Swim014[[#This Row],[選手番号]],"")</f>
        <v/>
      </c>
      <c r="E219" s="28" t="str">
        <f>IFERROR(VLOOKUP(C219,Sheet3!A:H,8,0),"")</f>
        <v/>
      </c>
      <c r="F219" s="29" t="str">
        <f t="shared" si="7"/>
        <v/>
      </c>
      <c r="G219" s="30" t="str">
        <f>IFERROR(VLOOKUP(C219,Sheet3!A:H,3,0),"")</f>
        <v/>
      </c>
    </row>
    <row r="220" spans="3:7" x14ac:dyDescent="0.15">
      <c r="C220" s="24" t="str">
        <f t="shared" si="6"/>
        <v/>
      </c>
      <c r="D220" s="32" t="str">
        <f>IFERROR(テーブル_Swim014[[#This Row],[選手番号]],"")</f>
        <v/>
      </c>
      <c r="E220" s="28" t="str">
        <f>IFERROR(VLOOKUP(C220,Sheet3!A:H,8,0),"")</f>
        <v/>
      </c>
      <c r="F220" s="29" t="str">
        <f t="shared" si="7"/>
        <v/>
      </c>
      <c r="G220" s="30" t="str">
        <f>IFERROR(VLOOKUP(C220,Sheet3!A:H,3,0),"")</f>
        <v/>
      </c>
    </row>
    <row r="221" spans="3:7" x14ac:dyDescent="0.15">
      <c r="C221" s="24" t="str">
        <f t="shared" si="6"/>
        <v/>
      </c>
      <c r="D221" s="32" t="str">
        <f>IFERROR(テーブル_Swim014[[#This Row],[選手番号]],"")</f>
        <v/>
      </c>
      <c r="E221" s="28" t="str">
        <f>IFERROR(VLOOKUP(C221,Sheet3!A:H,8,0),"")</f>
        <v/>
      </c>
      <c r="F221" s="29" t="str">
        <f t="shared" si="7"/>
        <v/>
      </c>
      <c r="G221" s="30" t="str">
        <f>IFERROR(VLOOKUP(C221,Sheet3!A:H,3,0),"")</f>
        <v/>
      </c>
    </row>
    <row r="222" spans="3:7" x14ac:dyDescent="0.15">
      <c r="C222" s="24" t="str">
        <f t="shared" si="6"/>
        <v/>
      </c>
      <c r="D222" s="32" t="str">
        <f>IFERROR(テーブル_Swim014[[#This Row],[選手番号]],"")</f>
        <v/>
      </c>
      <c r="E222" s="28" t="str">
        <f>IFERROR(VLOOKUP(C222,Sheet3!A:H,8,0),"")</f>
        <v/>
      </c>
      <c r="F222" s="29" t="str">
        <f t="shared" si="7"/>
        <v/>
      </c>
      <c r="G222" s="30" t="str">
        <f>IFERROR(VLOOKUP(C222,Sheet3!A:H,3,0),"")</f>
        <v/>
      </c>
    </row>
    <row r="223" spans="3:7" x14ac:dyDescent="0.15">
      <c r="C223" s="24" t="str">
        <f t="shared" si="6"/>
        <v/>
      </c>
      <c r="D223" s="32" t="str">
        <f>IFERROR(テーブル_Swim014[[#This Row],[選手番号]],"")</f>
        <v/>
      </c>
      <c r="E223" s="28" t="str">
        <f>IFERROR(VLOOKUP(C223,Sheet3!A:H,8,0),"")</f>
        <v/>
      </c>
      <c r="F223" s="29" t="str">
        <f t="shared" si="7"/>
        <v/>
      </c>
      <c r="G223" s="30" t="str">
        <f>IFERROR(VLOOKUP(C223,Sheet3!A:H,3,0),"")</f>
        <v/>
      </c>
    </row>
    <row r="224" spans="3:7" x14ac:dyDescent="0.15">
      <c r="C224" s="24" t="str">
        <f t="shared" si="6"/>
        <v/>
      </c>
      <c r="D224" s="32" t="str">
        <f>IFERROR(テーブル_Swim014[[#This Row],[選手番号]],"")</f>
        <v/>
      </c>
      <c r="E224" s="28" t="str">
        <f>IFERROR(VLOOKUP(C224,Sheet3!A:H,8,0),"")</f>
        <v/>
      </c>
      <c r="F224" s="29" t="str">
        <f t="shared" si="7"/>
        <v/>
      </c>
      <c r="G224" s="30" t="str">
        <f>IFERROR(VLOOKUP(C224,Sheet3!A:H,3,0),"")</f>
        <v/>
      </c>
    </row>
    <row r="225" spans="3:7" x14ac:dyDescent="0.15">
      <c r="C225" s="24" t="str">
        <f t="shared" si="6"/>
        <v/>
      </c>
      <c r="D225" s="32" t="str">
        <f>IFERROR(テーブル_Swim014[[#This Row],[選手番号]],"")</f>
        <v/>
      </c>
      <c r="E225" s="28" t="str">
        <f>IFERROR(VLOOKUP(C225,Sheet3!A:H,8,0),"")</f>
        <v/>
      </c>
      <c r="F225" s="29" t="str">
        <f t="shared" si="7"/>
        <v/>
      </c>
      <c r="G225" s="30" t="str">
        <f>IFERROR(VLOOKUP(C225,Sheet3!A:H,3,0),"")</f>
        <v/>
      </c>
    </row>
    <row r="226" spans="3:7" x14ac:dyDescent="0.15">
      <c r="C226" s="24" t="str">
        <f t="shared" si="6"/>
        <v/>
      </c>
      <c r="D226" s="32" t="str">
        <f>IFERROR(テーブル_Swim014[[#This Row],[選手番号]],"")</f>
        <v/>
      </c>
      <c r="E226" s="28" t="str">
        <f>IFERROR(VLOOKUP(C226,Sheet3!A:H,8,0),"")</f>
        <v/>
      </c>
      <c r="F226" s="29" t="str">
        <f t="shared" si="7"/>
        <v/>
      </c>
      <c r="G226" s="30" t="str">
        <f>IFERROR(VLOOKUP(C226,Sheet3!A:H,3,0),"")</f>
        <v/>
      </c>
    </row>
    <row r="227" spans="3:7" x14ac:dyDescent="0.15">
      <c r="C227" s="24" t="str">
        <f t="shared" si="6"/>
        <v/>
      </c>
      <c r="D227" s="32" t="str">
        <f>IFERROR(テーブル_Swim014[[#This Row],[選手番号]],"")</f>
        <v/>
      </c>
      <c r="E227" s="28" t="str">
        <f>IFERROR(VLOOKUP(C227,Sheet3!A:H,8,0),"")</f>
        <v/>
      </c>
      <c r="F227" s="29" t="str">
        <f t="shared" si="7"/>
        <v/>
      </c>
      <c r="G227" s="30" t="str">
        <f>IFERROR(VLOOKUP(C227,Sheet3!A:H,3,0),"")</f>
        <v/>
      </c>
    </row>
    <row r="228" spans="3:7" x14ac:dyDescent="0.15">
      <c r="C228" s="24" t="str">
        <f t="shared" si="6"/>
        <v/>
      </c>
      <c r="D228" s="32" t="str">
        <f>IFERROR(テーブル_Swim014[[#This Row],[選手番号]],"")</f>
        <v/>
      </c>
      <c r="E228" s="28" t="str">
        <f>IFERROR(VLOOKUP(C228,Sheet3!A:H,8,0),"")</f>
        <v/>
      </c>
      <c r="F228" s="29" t="str">
        <f t="shared" si="7"/>
        <v/>
      </c>
      <c r="G228" s="30" t="str">
        <f>IFERROR(VLOOKUP(C228,Sheet3!A:H,3,0),"")</f>
        <v/>
      </c>
    </row>
    <row r="229" spans="3:7" x14ac:dyDescent="0.15">
      <c r="C229" s="24" t="str">
        <f t="shared" si="6"/>
        <v/>
      </c>
      <c r="D229" s="32" t="str">
        <f>IFERROR(テーブル_Swim014[[#This Row],[選手番号]],"")</f>
        <v/>
      </c>
      <c r="E229" s="28" t="str">
        <f>IFERROR(VLOOKUP(C229,Sheet3!A:H,8,0),"")</f>
        <v/>
      </c>
      <c r="F229" s="29" t="str">
        <f t="shared" si="7"/>
        <v/>
      </c>
      <c r="G229" s="30" t="str">
        <f>IFERROR(VLOOKUP(C229,Sheet3!A:H,3,0),"")</f>
        <v/>
      </c>
    </row>
    <row r="230" spans="3:7" x14ac:dyDescent="0.15">
      <c r="C230" s="24" t="str">
        <f t="shared" si="6"/>
        <v/>
      </c>
      <c r="D230" s="32" t="str">
        <f>IFERROR(テーブル_Swim014[[#This Row],[選手番号]],"")</f>
        <v/>
      </c>
      <c r="E230" s="28" t="str">
        <f>IFERROR(VLOOKUP(C230,Sheet3!A:H,8,0),"")</f>
        <v/>
      </c>
      <c r="F230" s="29" t="str">
        <f t="shared" si="7"/>
        <v/>
      </c>
      <c r="G230" s="30" t="str">
        <f>IFERROR(VLOOKUP(C230,Sheet3!A:H,3,0),"")</f>
        <v/>
      </c>
    </row>
    <row r="231" spans="3:7" x14ac:dyDescent="0.15">
      <c r="C231" s="24" t="str">
        <f t="shared" si="6"/>
        <v/>
      </c>
      <c r="D231" s="32" t="str">
        <f>IFERROR(テーブル_Swim014[[#This Row],[選手番号]],"")</f>
        <v/>
      </c>
      <c r="E231" s="28" t="str">
        <f>IFERROR(VLOOKUP(C231,Sheet3!A:H,8,0),"")</f>
        <v/>
      </c>
      <c r="F231" s="29" t="str">
        <f t="shared" si="7"/>
        <v/>
      </c>
      <c r="G231" s="30" t="str">
        <f>IFERROR(VLOOKUP(C231,Sheet3!A:H,3,0),"")</f>
        <v/>
      </c>
    </row>
    <row r="232" spans="3:7" x14ac:dyDescent="0.15">
      <c r="C232" s="24" t="str">
        <f t="shared" si="6"/>
        <v/>
      </c>
      <c r="D232" s="32" t="str">
        <f>IFERROR(テーブル_Swim014[[#This Row],[選手番号]],"")</f>
        <v/>
      </c>
      <c r="E232" s="28" t="str">
        <f>IFERROR(VLOOKUP(C232,Sheet3!A:H,8,0),"")</f>
        <v/>
      </c>
      <c r="F232" s="29" t="str">
        <f t="shared" si="7"/>
        <v/>
      </c>
      <c r="G232" s="30" t="str">
        <f>IFERROR(VLOOKUP(C232,Sheet3!A:H,3,0),"")</f>
        <v/>
      </c>
    </row>
    <row r="233" spans="3:7" x14ac:dyDescent="0.15">
      <c r="C233" s="24" t="str">
        <f t="shared" si="6"/>
        <v/>
      </c>
      <c r="D233" s="32" t="str">
        <f>IFERROR(テーブル_Swim014[[#This Row],[選手番号]],"")</f>
        <v/>
      </c>
      <c r="E233" s="28" t="str">
        <f>IFERROR(VLOOKUP(C233,Sheet3!A:H,8,0),"")</f>
        <v/>
      </c>
      <c r="F233" s="29" t="str">
        <f t="shared" si="7"/>
        <v/>
      </c>
      <c r="G233" s="30" t="str">
        <f>IFERROR(VLOOKUP(C233,Sheet3!A:H,3,0),"")</f>
        <v/>
      </c>
    </row>
    <row r="234" spans="3:7" x14ac:dyDescent="0.15">
      <c r="C234" s="24" t="str">
        <f t="shared" si="6"/>
        <v/>
      </c>
      <c r="D234" s="32" t="str">
        <f>IFERROR(テーブル_Swim014[[#This Row],[選手番号]],"")</f>
        <v/>
      </c>
      <c r="E234" s="28" t="str">
        <f>IFERROR(VLOOKUP(C234,Sheet3!A:H,8,0),"")</f>
        <v/>
      </c>
      <c r="F234" s="29" t="str">
        <f t="shared" si="7"/>
        <v/>
      </c>
      <c r="G234" s="30" t="str">
        <f>IFERROR(VLOOKUP(C234,Sheet3!A:H,3,0),"")</f>
        <v/>
      </c>
    </row>
    <row r="235" spans="3:7" x14ac:dyDescent="0.15">
      <c r="C235" s="24" t="str">
        <f t="shared" si="6"/>
        <v/>
      </c>
      <c r="D235" s="32" t="str">
        <f>IFERROR(テーブル_Swim014[[#This Row],[選手番号]],"")</f>
        <v/>
      </c>
      <c r="E235" s="28" t="str">
        <f>IFERROR(VLOOKUP(C235,Sheet3!A:H,8,0),"")</f>
        <v/>
      </c>
      <c r="F235" s="29" t="str">
        <f t="shared" si="7"/>
        <v/>
      </c>
      <c r="G235" s="30" t="str">
        <f>IFERROR(VLOOKUP(C235,Sheet3!A:H,3,0),"")</f>
        <v/>
      </c>
    </row>
    <row r="236" spans="3:7" x14ac:dyDescent="0.15">
      <c r="C236" s="24" t="str">
        <f t="shared" si="6"/>
        <v/>
      </c>
      <c r="D236" s="32" t="str">
        <f>IFERROR(テーブル_Swim014[[#This Row],[選手番号]],"")</f>
        <v/>
      </c>
      <c r="E236" s="28" t="str">
        <f>IFERROR(VLOOKUP(C236,Sheet3!A:H,8,0),"")</f>
        <v/>
      </c>
      <c r="F236" s="29" t="str">
        <f t="shared" si="7"/>
        <v/>
      </c>
      <c r="G236" s="30" t="str">
        <f>IFERROR(VLOOKUP(C236,Sheet3!A:H,3,0),"")</f>
        <v/>
      </c>
    </row>
    <row r="237" spans="3:7" x14ac:dyDescent="0.15">
      <c r="C237" s="24" t="str">
        <f t="shared" si="6"/>
        <v/>
      </c>
      <c r="D237" s="32" t="str">
        <f>IFERROR(テーブル_Swim014[[#This Row],[選手番号]],"")</f>
        <v/>
      </c>
      <c r="E237" s="28" t="str">
        <f>IFERROR(VLOOKUP(C237,Sheet3!A:H,8,0),"")</f>
        <v/>
      </c>
      <c r="F237" s="29" t="str">
        <f t="shared" si="7"/>
        <v/>
      </c>
      <c r="G237" s="30" t="str">
        <f>IFERROR(VLOOKUP(C237,Sheet3!A:H,3,0),"")</f>
        <v/>
      </c>
    </row>
    <row r="238" spans="3:7" x14ac:dyDescent="0.15">
      <c r="C238" s="24" t="str">
        <f t="shared" si="6"/>
        <v/>
      </c>
      <c r="D238" s="32" t="str">
        <f>IFERROR(テーブル_Swim014[[#This Row],[選手番号]],"")</f>
        <v/>
      </c>
      <c r="E238" s="28" t="str">
        <f>IFERROR(VLOOKUP(C238,Sheet3!A:H,8,0),"")</f>
        <v/>
      </c>
      <c r="F238" s="29" t="str">
        <f t="shared" si="7"/>
        <v/>
      </c>
      <c r="G238" s="30" t="str">
        <f>IFERROR(VLOOKUP(C238,Sheet3!A:H,3,0),"")</f>
        <v/>
      </c>
    </row>
    <row r="239" spans="3:7" x14ac:dyDescent="0.15">
      <c r="C239" s="24" t="str">
        <f t="shared" si="6"/>
        <v/>
      </c>
      <c r="D239" s="32" t="str">
        <f>IFERROR(テーブル_Swim014[[#This Row],[選手番号]],"")</f>
        <v/>
      </c>
      <c r="E239" s="28" t="str">
        <f>IFERROR(VLOOKUP(C239,Sheet3!A:H,8,0),"")</f>
        <v/>
      </c>
      <c r="F239" s="29" t="str">
        <f t="shared" si="7"/>
        <v/>
      </c>
      <c r="G239" s="30" t="str">
        <f>IFERROR(VLOOKUP(C239,Sheet3!A:H,3,0),"")</f>
        <v/>
      </c>
    </row>
    <row r="240" spans="3:7" x14ac:dyDescent="0.15">
      <c r="C240" s="24" t="str">
        <f t="shared" si="6"/>
        <v/>
      </c>
      <c r="D240" s="32" t="str">
        <f>IFERROR(テーブル_Swim014[[#This Row],[選手番号]],"")</f>
        <v/>
      </c>
      <c r="E240" s="28" t="str">
        <f>IFERROR(VLOOKUP(C240,Sheet3!A:H,8,0),"")</f>
        <v/>
      </c>
      <c r="F240" s="29" t="str">
        <f t="shared" si="7"/>
        <v/>
      </c>
      <c r="G240" s="30" t="str">
        <f>IFERROR(VLOOKUP(C240,Sheet3!A:H,3,0),"")</f>
        <v/>
      </c>
    </row>
    <row r="241" spans="3:7" x14ac:dyDescent="0.15">
      <c r="C241" s="24" t="str">
        <f t="shared" si="6"/>
        <v/>
      </c>
      <c r="D241" s="32" t="str">
        <f>IFERROR(テーブル_Swim014[[#This Row],[選手番号]],"")</f>
        <v/>
      </c>
      <c r="E241" s="28" t="str">
        <f>IFERROR(VLOOKUP(C241,Sheet3!A:H,8,0),"")</f>
        <v/>
      </c>
      <c r="F241" s="29" t="str">
        <f t="shared" si="7"/>
        <v/>
      </c>
      <c r="G241" s="30" t="str">
        <f>IFERROR(VLOOKUP(C241,Sheet3!A:H,3,0),"")</f>
        <v/>
      </c>
    </row>
    <row r="242" spans="3:7" x14ac:dyDescent="0.15">
      <c r="C242" s="24" t="str">
        <f t="shared" si="6"/>
        <v/>
      </c>
      <c r="D242" s="32" t="str">
        <f>IFERROR(テーブル_Swim014[[#This Row],[選手番号]],"")</f>
        <v/>
      </c>
      <c r="E242" s="28" t="str">
        <f>IFERROR(VLOOKUP(C242,Sheet3!A:H,8,0),"")</f>
        <v/>
      </c>
      <c r="F242" s="29" t="str">
        <f t="shared" si="7"/>
        <v/>
      </c>
      <c r="G242" s="30" t="str">
        <f>IFERROR(VLOOKUP(C242,Sheet3!A:H,3,0),"")</f>
        <v/>
      </c>
    </row>
    <row r="243" spans="3:7" x14ac:dyDescent="0.15">
      <c r="C243" s="24" t="str">
        <f t="shared" si="6"/>
        <v/>
      </c>
      <c r="D243" s="32" t="str">
        <f>IFERROR(テーブル_Swim014[[#This Row],[選手番号]],"")</f>
        <v/>
      </c>
      <c r="E243" s="28" t="str">
        <f>IFERROR(VLOOKUP(C243,Sheet3!A:H,8,0),"")</f>
        <v/>
      </c>
      <c r="F243" s="29" t="str">
        <f t="shared" si="7"/>
        <v/>
      </c>
      <c r="G243" s="30" t="str">
        <f>IFERROR(VLOOKUP(C243,Sheet3!A:H,3,0),"")</f>
        <v/>
      </c>
    </row>
    <row r="244" spans="3:7" x14ac:dyDescent="0.15">
      <c r="C244" s="24" t="str">
        <f t="shared" si="6"/>
        <v/>
      </c>
      <c r="D244" s="32" t="str">
        <f>IFERROR(テーブル_Swim014[[#This Row],[選手番号]],"")</f>
        <v/>
      </c>
      <c r="E244" s="28" t="str">
        <f>IFERROR(VLOOKUP(C244,Sheet3!A:H,8,0),"")</f>
        <v/>
      </c>
      <c r="F244" s="29" t="str">
        <f t="shared" si="7"/>
        <v/>
      </c>
      <c r="G244" s="30" t="str">
        <f>IFERROR(VLOOKUP(C244,Sheet3!A:H,3,0),"")</f>
        <v/>
      </c>
    </row>
    <row r="245" spans="3:7" x14ac:dyDescent="0.15">
      <c r="C245" s="24" t="str">
        <f t="shared" si="6"/>
        <v/>
      </c>
      <c r="D245" s="32" t="str">
        <f>IFERROR(テーブル_Swim014[[#This Row],[選手番号]],"")</f>
        <v/>
      </c>
      <c r="E245" s="28" t="str">
        <f>IFERROR(VLOOKUP(C245,Sheet3!A:H,8,0),"")</f>
        <v/>
      </c>
      <c r="F245" s="29" t="str">
        <f t="shared" si="7"/>
        <v/>
      </c>
      <c r="G245" s="30" t="str">
        <f>IFERROR(VLOOKUP(C245,Sheet3!A:H,3,0),"")</f>
        <v/>
      </c>
    </row>
    <row r="246" spans="3:7" x14ac:dyDescent="0.15">
      <c r="C246" s="24" t="str">
        <f t="shared" si="6"/>
        <v/>
      </c>
      <c r="D246" s="32" t="str">
        <f>IFERROR(テーブル_Swim014[[#This Row],[選手番号]],"")</f>
        <v/>
      </c>
      <c r="E246" s="28" t="str">
        <f>IFERROR(VLOOKUP(C246,Sheet3!A:H,8,0),"")</f>
        <v/>
      </c>
      <c r="F246" s="29" t="str">
        <f t="shared" si="7"/>
        <v/>
      </c>
      <c r="G246" s="30" t="str">
        <f>IFERROR(VLOOKUP(C246,Sheet3!A:H,3,0),"")</f>
        <v/>
      </c>
    </row>
    <row r="247" spans="3:7" x14ac:dyDescent="0.15">
      <c r="C247" s="24" t="str">
        <f t="shared" si="6"/>
        <v/>
      </c>
      <c r="D247" s="32" t="str">
        <f>IFERROR(テーブル_Swim014[[#This Row],[選手番号]],"")</f>
        <v/>
      </c>
      <c r="E247" s="28" t="str">
        <f>IFERROR(VLOOKUP(C247,Sheet3!A:H,8,0),"")</f>
        <v/>
      </c>
      <c r="F247" s="29" t="str">
        <f t="shared" si="7"/>
        <v/>
      </c>
      <c r="G247" s="30" t="str">
        <f>IFERROR(VLOOKUP(C247,Sheet3!A:H,3,0),"")</f>
        <v/>
      </c>
    </row>
    <row r="248" spans="3:7" x14ac:dyDescent="0.15">
      <c r="C248" s="24" t="str">
        <f t="shared" si="6"/>
        <v/>
      </c>
      <c r="D248" s="32" t="str">
        <f>IFERROR(テーブル_Swim014[[#This Row],[選手番号]],"")</f>
        <v/>
      </c>
      <c r="E248" s="28" t="str">
        <f>IFERROR(VLOOKUP(C248,Sheet3!A:H,8,0),"")</f>
        <v/>
      </c>
      <c r="F248" s="29" t="str">
        <f t="shared" si="7"/>
        <v/>
      </c>
      <c r="G248" s="30" t="str">
        <f>IFERROR(VLOOKUP(C248,Sheet3!A:H,3,0),"")</f>
        <v/>
      </c>
    </row>
    <row r="249" spans="3:7" x14ac:dyDescent="0.15">
      <c r="C249" s="24" t="str">
        <f t="shared" si="6"/>
        <v/>
      </c>
      <c r="D249" s="32" t="str">
        <f>IFERROR(テーブル_Swim014[[#This Row],[選手番号]],"")</f>
        <v/>
      </c>
      <c r="E249" s="28" t="str">
        <f>IFERROR(VLOOKUP(C249,Sheet3!A:H,8,0),"")</f>
        <v/>
      </c>
      <c r="F249" s="29" t="str">
        <f t="shared" si="7"/>
        <v/>
      </c>
      <c r="G249" s="30" t="str">
        <f>IFERROR(VLOOKUP(C249,Sheet3!A:H,3,0),"")</f>
        <v/>
      </c>
    </row>
    <row r="250" spans="3:7" x14ac:dyDescent="0.15">
      <c r="C250" s="24" t="str">
        <f t="shared" si="6"/>
        <v/>
      </c>
      <c r="D250" s="32" t="str">
        <f>IFERROR(テーブル_Swim014[[#This Row],[選手番号]],"")</f>
        <v/>
      </c>
      <c r="E250" s="28" t="str">
        <f>IFERROR(VLOOKUP(C250,Sheet3!A:H,8,0),"")</f>
        <v/>
      </c>
      <c r="F250" s="29" t="str">
        <f t="shared" si="7"/>
        <v/>
      </c>
      <c r="G250" s="30" t="str">
        <f>IFERROR(VLOOKUP(C250,Sheet3!A:H,3,0),"")</f>
        <v/>
      </c>
    </row>
    <row r="251" spans="3:7" x14ac:dyDescent="0.15">
      <c r="C251" s="24" t="str">
        <f t="shared" si="6"/>
        <v/>
      </c>
      <c r="D251" s="32" t="str">
        <f>IFERROR(テーブル_Swim014[[#This Row],[選手番号]],"")</f>
        <v/>
      </c>
      <c r="E251" s="28" t="str">
        <f>IFERROR(VLOOKUP(C251,Sheet3!A:H,8,0),"")</f>
        <v/>
      </c>
      <c r="F251" s="29" t="str">
        <f t="shared" si="7"/>
        <v/>
      </c>
      <c r="G251" s="30" t="str">
        <f>IFERROR(VLOOKUP(C251,Sheet3!A:H,3,0),"")</f>
        <v/>
      </c>
    </row>
    <row r="252" spans="3:7" x14ac:dyDescent="0.15">
      <c r="C252" s="24" t="str">
        <f t="shared" si="6"/>
        <v/>
      </c>
      <c r="D252" s="32" t="str">
        <f>IFERROR(テーブル_Swim014[[#This Row],[選手番号]],"")</f>
        <v/>
      </c>
      <c r="E252" s="28" t="str">
        <f>IFERROR(VLOOKUP(C252,Sheet3!A:H,8,0),"")</f>
        <v/>
      </c>
      <c r="F252" s="29" t="str">
        <f t="shared" si="7"/>
        <v/>
      </c>
      <c r="G252" s="30" t="str">
        <f>IFERROR(VLOOKUP(C252,Sheet3!A:H,3,0),"")</f>
        <v/>
      </c>
    </row>
    <row r="253" spans="3:7" x14ac:dyDescent="0.15">
      <c r="C253" s="24" t="str">
        <f t="shared" si="6"/>
        <v/>
      </c>
      <c r="D253" s="32" t="str">
        <f>IFERROR(テーブル_Swim014[[#This Row],[選手番号]],"")</f>
        <v/>
      </c>
      <c r="E253" s="28" t="str">
        <f>IFERROR(VLOOKUP(C253,Sheet3!A:H,8,0),"")</f>
        <v/>
      </c>
      <c r="F253" s="29" t="str">
        <f t="shared" si="7"/>
        <v/>
      </c>
      <c r="G253" s="30" t="str">
        <f>IFERROR(VLOOKUP(C253,Sheet3!A:H,3,0),"")</f>
        <v/>
      </c>
    </row>
    <row r="254" spans="3:7" x14ac:dyDescent="0.15">
      <c r="C254" s="24" t="str">
        <f t="shared" si="6"/>
        <v/>
      </c>
      <c r="D254" s="32" t="str">
        <f>IFERROR(テーブル_Swim014[[#This Row],[選手番号]],"")</f>
        <v/>
      </c>
      <c r="E254" s="28" t="str">
        <f>IFERROR(VLOOKUP(C254,Sheet3!A:H,8,0),"")</f>
        <v/>
      </c>
      <c r="F254" s="29" t="str">
        <f t="shared" si="7"/>
        <v/>
      </c>
      <c r="G254" s="30" t="str">
        <f>IFERROR(VLOOKUP(C254,Sheet3!A:H,3,0),"")</f>
        <v/>
      </c>
    </row>
    <row r="255" spans="3:7" x14ac:dyDescent="0.15">
      <c r="C255" s="24" t="str">
        <f t="shared" si="6"/>
        <v/>
      </c>
      <c r="D255" s="32" t="str">
        <f>IFERROR(テーブル_Swim014[[#This Row],[選手番号]],"")</f>
        <v/>
      </c>
      <c r="E255" s="28" t="str">
        <f>IFERROR(VLOOKUP(C255,Sheet3!A:H,8,0),"")</f>
        <v/>
      </c>
      <c r="F255" s="29" t="str">
        <f t="shared" si="7"/>
        <v/>
      </c>
      <c r="G255" s="30" t="str">
        <f>IFERROR(VLOOKUP(C255,Sheet3!A:H,3,0),"")</f>
        <v/>
      </c>
    </row>
    <row r="256" spans="3:7" x14ac:dyDescent="0.15">
      <c r="C256" s="24" t="str">
        <f t="shared" si="6"/>
        <v/>
      </c>
      <c r="D256" s="32" t="str">
        <f>IFERROR(テーブル_Swim014[[#This Row],[選手番号]],"")</f>
        <v/>
      </c>
      <c r="E256" s="28" t="str">
        <f>IFERROR(VLOOKUP(C256,Sheet3!A:H,8,0),"")</f>
        <v/>
      </c>
      <c r="F256" s="29" t="str">
        <f t="shared" si="7"/>
        <v/>
      </c>
      <c r="G256" s="30" t="str">
        <f>IFERROR(VLOOKUP(C256,Sheet3!A:H,3,0),"")</f>
        <v/>
      </c>
    </row>
    <row r="257" spans="3:7" x14ac:dyDescent="0.15">
      <c r="C257" s="24" t="str">
        <f t="shared" si="6"/>
        <v/>
      </c>
      <c r="D257" s="32" t="str">
        <f>IFERROR(テーブル_Swim014[[#This Row],[選手番号]],"")</f>
        <v/>
      </c>
      <c r="E257" s="28" t="str">
        <f>IFERROR(VLOOKUP(C257,Sheet3!A:H,8,0),"")</f>
        <v/>
      </c>
      <c r="F257" s="29" t="str">
        <f t="shared" si="7"/>
        <v/>
      </c>
      <c r="G257" s="30" t="str">
        <f>IFERROR(VLOOKUP(C257,Sheet3!A:H,3,0),"")</f>
        <v/>
      </c>
    </row>
    <row r="258" spans="3:7" x14ac:dyDescent="0.15">
      <c r="C258" s="24" t="str">
        <f t="shared" ref="C258:C321" si="8">IF(AND(D258=""),"",D258)</f>
        <v/>
      </c>
      <c r="D258" s="32" t="str">
        <f>IFERROR(テーブル_Swim014[[#This Row],[選手番号]],"")</f>
        <v/>
      </c>
      <c r="E258" s="28" t="str">
        <f>IFERROR(VLOOKUP(C258,Sheet3!A:H,8,0),"")</f>
        <v/>
      </c>
      <c r="F258" s="29" t="str">
        <f t="shared" ref="F258:F321" si="9">MID(G258,1,7)</f>
        <v/>
      </c>
      <c r="G258" s="30" t="str">
        <f>IFERROR(VLOOKUP(C258,Sheet3!A:H,3,0),"")</f>
        <v/>
      </c>
    </row>
    <row r="259" spans="3:7" x14ac:dyDescent="0.15">
      <c r="C259" s="24" t="str">
        <f t="shared" si="8"/>
        <v/>
      </c>
      <c r="D259" s="32" t="str">
        <f>IFERROR(テーブル_Swim014[[#This Row],[選手番号]],"")</f>
        <v/>
      </c>
      <c r="E259" s="28" t="str">
        <f>IFERROR(VLOOKUP(C259,Sheet3!A:H,8,0),"")</f>
        <v/>
      </c>
      <c r="F259" s="29" t="str">
        <f t="shared" si="9"/>
        <v/>
      </c>
      <c r="G259" s="30" t="str">
        <f>IFERROR(VLOOKUP(C259,Sheet3!A:H,3,0),"")</f>
        <v/>
      </c>
    </row>
    <row r="260" spans="3:7" x14ac:dyDescent="0.15">
      <c r="C260" s="24" t="str">
        <f t="shared" si="8"/>
        <v/>
      </c>
      <c r="D260" s="32" t="str">
        <f>IFERROR(テーブル_Swim014[[#This Row],[選手番号]],"")</f>
        <v/>
      </c>
      <c r="E260" s="28" t="str">
        <f>IFERROR(VLOOKUP(C260,Sheet3!A:H,8,0),"")</f>
        <v/>
      </c>
      <c r="F260" s="29" t="str">
        <f t="shared" si="9"/>
        <v/>
      </c>
      <c r="G260" s="30" t="str">
        <f>IFERROR(VLOOKUP(C260,Sheet3!A:H,3,0),"")</f>
        <v/>
      </c>
    </row>
    <row r="261" spans="3:7" x14ac:dyDescent="0.15">
      <c r="C261" s="24" t="str">
        <f t="shared" si="8"/>
        <v/>
      </c>
      <c r="D261" s="32" t="str">
        <f>IFERROR(テーブル_Swim014[[#This Row],[選手番号]],"")</f>
        <v/>
      </c>
      <c r="E261" s="28" t="str">
        <f>IFERROR(VLOOKUP(C261,Sheet3!A:H,8,0),"")</f>
        <v/>
      </c>
      <c r="F261" s="29" t="str">
        <f t="shared" si="9"/>
        <v/>
      </c>
      <c r="G261" s="30" t="str">
        <f>IFERROR(VLOOKUP(C261,Sheet3!A:H,3,0),"")</f>
        <v/>
      </c>
    </row>
    <row r="262" spans="3:7" x14ac:dyDescent="0.15">
      <c r="C262" s="24" t="str">
        <f t="shared" si="8"/>
        <v/>
      </c>
      <c r="D262" s="32" t="str">
        <f>IFERROR(テーブル_Swim014[[#This Row],[選手番号]],"")</f>
        <v/>
      </c>
      <c r="E262" s="28" t="str">
        <f>IFERROR(VLOOKUP(C262,Sheet3!A:H,8,0),"")</f>
        <v/>
      </c>
      <c r="F262" s="29" t="str">
        <f t="shared" si="9"/>
        <v/>
      </c>
      <c r="G262" s="30" t="str">
        <f>IFERROR(VLOOKUP(C262,Sheet3!A:H,3,0),"")</f>
        <v/>
      </c>
    </row>
    <row r="263" spans="3:7" x14ac:dyDescent="0.15">
      <c r="C263" s="24" t="str">
        <f t="shared" si="8"/>
        <v/>
      </c>
      <c r="D263" s="32" t="str">
        <f>IFERROR(テーブル_Swim014[[#This Row],[選手番号]],"")</f>
        <v/>
      </c>
      <c r="E263" s="28" t="str">
        <f>IFERROR(VLOOKUP(C263,Sheet3!A:H,8,0),"")</f>
        <v/>
      </c>
      <c r="F263" s="29" t="str">
        <f t="shared" si="9"/>
        <v/>
      </c>
      <c r="G263" s="30" t="str">
        <f>IFERROR(VLOOKUP(C263,Sheet3!A:H,3,0),"")</f>
        <v/>
      </c>
    </row>
    <row r="264" spans="3:7" x14ac:dyDescent="0.15">
      <c r="C264" s="24" t="str">
        <f t="shared" si="8"/>
        <v/>
      </c>
      <c r="D264" s="32" t="str">
        <f>IFERROR(テーブル_Swim014[[#This Row],[選手番号]],"")</f>
        <v/>
      </c>
      <c r="E264" s="28" t="str">
        <f>IFERROR(VLOOKUP(C264,Sheet3!A:H,8,0),"")</f>
        <v/>
      </c>
      <c r="F264" s="29" t="str">
        <f t="shared" si="9"/>
        <v/>
      </c>
      <c r="G264" s="30" t="str">
        <f>IFERROR(VLOOKUP(C264,Sheet3!A:H,3,0),"")</f>
        <v/>
      </c>
    </row>
    <row r="265" spans="3:7" x14ac:dyDescent="0.15">
      <c r="C265" s="24" t="str">
        <f t="shared" si="8"/>
        <v/>
      </c>
      <c r="D265" s="32" t="str">
        <f>IFERROR(テーブル_Swim014[[#This Row],[選手番号]],"")</f>
        <v/>
      </c>
      <c r="E265" s="28" t="str">
        <f>IFERROR(VLOOKUP(C265,Sheet3!A:H,8,0),"")</f>
        <v/>
      </c>
      <c r="F265" s="29" t="str">
        <f t="shared" si="9"/>
        <v/>
      </c>
      <c r="G265" s="30" t="str">
        <f>IFERROR(VLOOKUP(C265,Sheet3!A:H,3,0),"")</f>
        <v/>
      </c>
    </row>
    <row r="266" spans="3:7" x14ac:dyDescent="0.15">
      <c r="C266" s="24" t="str">
        <f t="shared" si="8"/>
        <v/>
      </c>
      <c r="D266" s="32" t="str">
        <f>IFERROR(テーブル_Swim014[[#This Row],[選手番号]],"")</f>
        <v/>
      </c>
      <c r="E266" s="28" t="str">
        <f>IFERROR(VLOOKUP(C266,Sheet3!A:H,8,0),"")</f>
        <v/>
      </c>
      <c r="F266" s="29" t="str">
        <f t="shared" si="9"/>
        <v/>
      </c>
      <c r="G266" s="30" t="str">
        <f>IFERROR(VLOOKUP(C266,Sheet3!A:H,3,0),"")</f>
        <v/>
      </c>
    </row>
    <row r="267" spans="3:7" x14ac:dyDescent="0.15">
      <c r="C267" s="24" t="str">
        <f t="shared" si="8"/>
        <v/>
      </c>
      <c r="D267" s="32" t="str">
        <f>IFERROR(テーブル_Swim014[[#This Row],[選手番号]],"")</f>
        <v/>
      </c>
      <c r="E267" s="28" t="str">
        <f>IFERROR(VLOOKUP(C267,Sheet3!A:H,8,0),"")</f>
        <v/>
      </c>
      <c r="F267" s="29" t="str">
        <f t="shared" si="9"/>
        <v/>
      </c>
      <c r="G267" s="30" t="str">
        <f>IFERROR(VLOOKUP(C267,Sheet3!A:H,3,0),"")</f>
        <v/>
      </c>
    </row>
    <row r="268" spans="3:7" x14ac:dyDescent="0.15">
      <c r="C268" s="24" t="str">
        <f t="shared" si="8"/>
        <v/>
      </c>
      <c r="D268" s="32" t="str">
        <f>IFERROR(テーブル_Swim014[[#This Row],[選手番号]],"")</f>
        <v/>
      </c>
      <c r="E268" s="28" t="str">
        <f>IFERROR(VLOOKUP(C268,Sheet3!A:H,8,0),"")</f>
        <v/>
      </c>
      <c r="F268" s="29" t="str">
        <f t="shared" si="9"/>
        <v/>
      </c>
      <c r="G268" s="30" t="str">
        <f>IFERROR(VLOOKUP(C268,Sheet3!A:H,3,0),"")</f>
        <v/>
      </c>
    </row>
    <row r="269" spans="3:7" x14ac:dyDescent="0.15">
      <c r="C269" s="24" t="str">
        <f t="shared" si="8"/>
        <v/>
      </c>
      <c r="D269" s="32" t="str">
        <f>IFERROR(テーブル_Swim014[[#This Row],[選手番号]],"")</f>
        <v/>
      </c>
      <c r="E269" s="28" t="str">
        <f>IFERROR(VLOOKUP(C269,Sheet3!A:H,8,0),"")</f>
        <v/>
      </c>
      <c r="F269" s="29" t="str">
        <f t="shared" si="9"/>
        <v/>
      </c>
      <c r="G269" s="30" t="str">
        <f>IFERROR(VLOOKUP(C269,Sheet3!A:H,3,0),"")</f>
        <v/>
      </c>
    </row>
    <row r="270" spans="3:7" x14ac:dyDescent="0.15">
      <c r="C270" s="24" t="str">
        <f t="shared" si="8"/>
        <v/>
      </c>
      <c r="D270" s="32" t="str">
        <f>IFERROR(テーブル_Swim014[[#This Row],[選手番号]],"")</f>
        <v/>
      </c>
      <c r="E270" s="28" t="str">
        <f>IFERROR(VLOOKUP(C270,Sheet3!A:H,8,0),"")</f>
        <v/>
      </c>
      <c r="F270" s="29" t="str">
        <f t="shared" si="9"/>
        <v/>
      </c>
      <c r="G270" s="30" t="str">
        <f>IFERROR(VLOOKUP(C270,Sheet3!A:H,3,0),"")</f>
        <v/>
      </c>
    </row>
    <row r="271" spans="3:7" x14ac:dyDescent="0.15">
      <c r="C271" s="24" t="str">
        <f t="shared" si="8"/>
        <v/>
      </c>
      <c r="D271" s="32" t="str">
        <f>IFERROR(テーブル_Swim014[[#This Row],[選手番号]],"")</f>
        <v/>
      </c>
      <c r="E271" s="28" t="str">
        <f>IFERROR(VLOOKUP(C271,Sheet3!A:H,8,0),"")</f>
        <v/>
      </c>
      <c r="F271" s="29" t="str">
        <f t="shared" si="9"/>
        <v/>
      </c>
      <c r="G271" s="30" t="str">
        <f>IFERROR(VLOOKUP(C271,Sheet3!A:H,3,0),"")</f>
        <v/>
      </c>
    </row>
    <row r="272" spans="3:7" x14ac:dyDescent="0.15">
      <c r="C272" s="24" t="str">
        <f t="shared" si="8"/>
        <v/>
      </c>
      <c r="D272" s="32" t="str">
        <f>IFERROR(テーブル_Swim014[[#This Row],[選手番号]],"")</f>
        <v/>
      </c>
      <c r="E272" s="28" t="str">
        <f>IFERROR(VLOOKUP(C272,Sheet3!A:H,8,0),"")</f>
        <v/>
      </c>
      <c r="F272" s="29" t="str">
        <f t="shared" si="9"/>
        <v/>
      </c>
      <c r="G272" s="30" t="str">
        <f>IFERROR(VLOOKUP(C272,Sheet3!A:H,3,0),"")</f>
        <v/>
      </c>
    </row>
    <row r="273" spans="3:7" x14ac:dyDescent="0.15">
      <c r="C273" s="24" t="str">
        <f t="shared" si="8"/>
        <v/>
      </c>
      <c r="D273" s="32" t="str">
        <f>IFERROR(テーブル_Swim014[[#This Row],[選手番号]],"")</f>
        <v/>
      </c>
      <c r="E273" s="28" t="str">
        <f>IFERROR(VLOOKUP(C273,Sheet3!A:H,8,0),"")</f>
        <v/>
      </c>
      <c r="F273" s="29" t="str">
        <f t="shared" si="9"/>
        <v/>
      </c>
      <c r="G273" s="30" t="str">
        <f>IFERROR(VLOOKUP(C273,Sheet3!A:H,3,0),"")</f>
        <v/>
      </c>
    </row>
    <row r="274" spans="3:7" x14ac:dyDescent="0.15">
      <c r="C274" s="24" t="str">
        <f t="shared" si="8"/>
        <v/>
      </c>
      <c r="D274" s="32" t="str">
        <f>IFERROR(テーブル_Swim014[[#This Row],[選手番号]],"")</f>
        <v/>
      </c>
      <c r="E274" s="28" t="str">
        <f>IFERROR(VLOOKUP(C274,Sheet3!A:H,8,0),"")</f>
        <v/>
      </c>
      <c r="F274" s="29" t="str">
        <f t="shared" si="9"/>
        <v/>
      </c>
      <c r="G274" s="30" t="str">
        <f>IFERROR(VLOOKUP(C274,Sheet3!A:H,3,0),"")</f>
        <v/>
      </c>
    </row>
    <row r="275" spans="3:7" x14ac:dyDescent="0.15">
      <c r="C275" s="24" t="str">
        <f t="shared" si="8"/>
        <v/>
      </c>
      <c r="D275" s="32" t="str">
        <f>IFERROR(テーブル_Swim014[[#This Row],[選手番号]],"")</f>
        <v/>
      </c>
      <c r="E275" s="28" t="str">
        <f>IFERROR(VLOOKUP(C275,Sheet3!A:H,8,0),"")</f>
        <v/>
      </c>
      <c r="F275" s="29" t="str">
        <f t="shared" si="9"/>
        <v/>
      </c>
      <c r="G275" s="30" t="str">
        <f>IFERROR(VLOOKUP(C275,Sheet3!A:H,3,0),"")</f>
        <v/>
      </c>
    </row>
    <row r="276" spans="3:7" x14ac:dyDescent="0.15">
      <c r="C276" s="24" t="str">
        <f t="shared" si="8"/>
        <v/>
      </c>
      <c r="D276" s="32" t="str">
        <f>IFERROR(テーブル_Swim014[[#This Row],[選手番号]],"")</f>
        <v/>
      </c>
      <c r="E276" s="28" t="str">
        <f>IFERROR(VLOOKUP(C276,Sheet3!A:H,8,0),"")</f>
        <v/>
      </c>
      <c r="F276" s="29" t="str">
        <f t="shared" si="9"/>
        <v/>
      </c>
      <c r="G276" s="30" t="str">
        <f>IFERROR(VLOOKUP(C276,Sheet3!A:H,3,0),"")</f>
        <v/>
      </c>
    </row>
    <row r="277" spans="3:7" x14ac:dyDescent="0.15">
      <c r="C277" s="24" t="str">
        <f t="shared" si="8"/>
        <v/>
      </c>
      <c r="D277" s="32" t="str">
        <f>IFERROR(テーブル_Swim014[[#This Row],[選手番号]],"")</f>
        <v/>
      </c>
      <c r="E277" s="28" t="str">
        <f>IFERROR(VLOOKUP(C277,Sheet3!A:H,8,0),"")</f>
        <v/>
      </c>
      <c r="F277" s="29" t="str">
        <f t="shared" si="9"/>
        <v/>
      </c>
      <c r="G277" s="30" t="str">
        <f>IFERROR(VLOOKUP(C277,Sheet3!A:H,3,0),"")</f>
        <v/>
      </c>
    </row>
    <row r="278" spans="3:7" x14ac:dyDescent="0.15">
      <c r="C278" s="24" t="str">
        <f t="shared" si="8"/>
        <v/>
      </c>
      <c r="D278" s="32" t="str">
        <f>IFERROR(テーブル_Swim014[[#This Row],[選手番号]],"")</f>
        <v/>
      </c>
      <c r="E278" s="28" t="str">
        <f>IFERROR(VLOOKUP(C278,Sheet3!A:H,8,0),"")</f>
        <v/>
      </c>
      <c r="F278" s="29" t="str">
        <f t="shared" si="9"/>
        <v/>
      </c>
      <c r="G278" s="30" t="str">
        <f>IFERROR(VLOOKUP(C278,Sheet3!A:H,3,0),"")</f>
        <v/>
      </c>
    </row>
    <row r="279" spans="3:7" x14ac:dyDescent="0.15">
      <c r="C279" s="24" t="str">
        <f t="shared" si="8"/>
        <v/>
      </c>
      <c r="D279" s="32" t="str">
        <f>IFERROR(テーブル_Swim014[[#This Row],[選手番号]],"")</f>
        <v/>
      </c>
      <c r="E279" s="28" t="str">
        <f>IFERROR(VLOOKUP(C279,Sheet3!A:H,8,0),"")</f>
        <v/>
      </c>
      <c r="F279" s="29" t="str">
        <f t="shared" si="9"/>
        <v/>
      </c>
      <c r="G279" s="30" t="str">
        <f>IFERROR(VLOOKUP(C279,Sheet3!A:H,3,0),"")</f>
        <v/>
      </c>
    </row>
    <row r="280" spans="3:7" x14ac:dyDescent="0.15">
      <c r="C280" s="24" t="str">
        <f t="shared" si="8"/>
        <v/>
      </c>
      <c r="D280" s="32" t="str">
        <f>IFERROR(テーブル_Swim014[[#This Row],[選手番号]],"")</f>
        <v/>
      </c>
      <c r="E280" s="28" t="str">
        <f>IFERROR(VLOOKUP(C280,Sheet3!A:H,8,0),"")</f>
        <v/>
      </c>
      <c r="F280" s="29" t="str">
        <f t="shared" si="9"/>
        <v/>
      </c>
      <c r="G280" s="30" t="str">
        <f>IFERROR(VLOOKUP(C280,Sheet3!A:H,3,0),"")</f>
        <v/>
      </c>
    </row>
    <row r="281" spans="3:7" x14ac:dyDescent="0.15">
      <c r="C281" s="24" t="str">
        <f t="shared" si="8"/>
        <v/>
      </c>
      <c r="D281" s="32" t="str">
        <f>IFERROR(テーブル_Swim014[[#This Row],[選手番号]],"")</f>
        <v/>
      </c>
      <c r="E281" s="28" t="str">
        <f>IFERROR(VLOOKUP(C281,Sheet3!A:H,8,0),"")</f>
        <v/>
      </c>
      <c r="F281" s="29" t="str">
        <f t="shared" si="9"/>
        <v/>
      </c>
      <c r="G281" s="30" t="str">
        <f>IFERROR(VLOOKUP(C281,Sheet3!A:H,3,0),"")</f>
        <v/>
      </c>
    </row>
    <row r="282" spans="3:7" x14ac:dyDescent="0.15">
      <c r="C282" s="24" t="str">
        <f t="shared" si="8"/>
        <v/>
      </c>
      <c r="D282" s="32" t="str">
        <f>IFERROR(テーブル_Swim014[[#This Row],[選手番号]],"")</f>
        <v/>
      </c>
      <c r="E282" s="28" t="str">
        <f>IFERROR(VLOOKUP(C282,Sheet3!A:H,8,0),"")</f>
        <v/>
      </c>
      <c r="F282" s="29" t="str">
        <f t="shared" si="9"/>
        <v/>
      </c>
      <c r="G282" s="30" t="str">
        <f>IFERROR(VLOOKUP(C282,Sheet3!A:H,3,0),"")</f>
        <v/>
      </c>
    </row>
    <row r="283" spans="3:7" x14ac:dyDescent="0.15">
      <c r="C283" s="24" t="str">
        <f t="shared" si="8"/>
        <v/>
      </c>
      <c r="D283" s="32" t="str">
        <f>IFERROR(テーブル_Swim014[[#This Row],[選手番号]],"")</f>
        <v/>
      </c>
      <c r="E283" s="28" t="str">
        <f>IFERROR(VLOOKUP(C283,Sheet3!A:H,8,0),"")</f>
        <v/>
      </c>
      <c r="F283" s="29" t="str">
        <f t="shared" si="9"/>
        <v/>
      </c>
      <c r="G283" s="30" t="str">
        <f>IFERROR(VLOOKUP(C283,Sheet3!A:H,3,0),"")</f>
        <v/>
      </c>
    </row>
    <row r="284" spans="3:7" x14ac:dyDescent="0.15">
      <c r="C284" s="24" t="str">
        <f t="shared" si="8"/>
        <v/>
      </c>
      <c r="D284" s="32" t="str">
        <f>IFERROR(テーブル_Swim014[[#This Row],[選手番号]],"")</f>
        <v/>
      </c>
      <c r="E284" s="28" t="str">
        <f>IFERROR(VLOOKUP(C284,Sheet3!A:H,8,0),"")</f>
        <v/>
      </c>
      <c r="F284" s="29" t="str">
        <f t="shared" si="9"/>
        <v/>
      </c>
      <c r="G284" s="30" t="str">
        <f>IFERROR(VLOOKUP(C284,Sheet3!A:H,3,0),"")</f>
        <v/>
      </c>
    </row>
    <row r="285" spans="3:7" x14ac:dyDescent="0.15">
      <c r="C285" s="24" t="str">
        <f t="shared" si="8"/>
        <v/>
      </c>
      <c r="D285" s="32" t="str">
        <f>IFERROR(テーブル_Swim014[[#This Row],[選手番号]],"")</f>
        <v/>
      </c>
      <c r="E285" s="28" t="str">
        <f>IFERROR(VLOOKUP(C285,Sheet3!A:H,8,0),"")</f>
        <v/>
      </c>
      <c r="F285" s="29" t="str">
        <f t="shared" si="9"/>
        <v/>
      </c>
      <c r="G285" s="30" t="str">
        <f>IFERROR(VLOOKUP(C285,Sheet3!A:H,3,0),"")</f>
        <v/>
      </c>
    </row>
    <row r="286" spans="3:7" x14ac:dyDescent="0.15">
      <c r="C286" s="24" t="str">
        <f t="shared" si="8"/>
        <v/>
      </c>
      <c r="D286" s="32" t="str">
        <f>IFERROR(テーブル_Swim014[[#This Row],[選手番号]],"")</f>
        <v/>
      </c>
      <c r="E286" s="28" t="str">
        <f>IFERROR(VLOOKUP(C286,Sheet3!A:H,8,0),"")</f>
        <v/>
      </c>
      <c r="F286" s="29" t="str">
        <f t="shared" si="9"/>
        <v/>
      </c>
      <c r="G286" s="30" t="str">
        <f>IFERROR(VLOOKUP(C286,Sheet3!A:H,3,0),"")</f>
        <v/>
      </c>
    </row>
    <row r="287" spans="3:7" x14ac:dyDescent="0.15">
      <c r="C287" s="24" t="str">
        <f t="shared" si="8"/>
        <v/>
      </c>
      <c r="D287" s="32" t="str">
        <f>IFERROR(テーブル_Swim014[[#This Row],[選手番号]],"")</f>
        <v/>
      </c>
      <c r="E287" s="28" t="str">
        <f>IFERROR(VLOOKUP(C287,Sheet3!A:H,8,0),"")</f>
        <v/>
      </c>
      <c r="F287" s="29" t="str">
        <f t="shared" si="9"/>
        <v/>
      </c>
      <c r="G287" s="30" t="str">
        <f>IFERROR(VLOOKUP(C287,Sheet3!A:H,3,0),"")</f>
        <v/>
      </c>
    </row>
    <row r="288" spans="3:7" x14ac:dyDescent="0.15">
      <c r="C288" s="24" t="str">
        <f t="shared" si="8"/>
        <v/>
      </c>
      <c r="D288" s="32" t="str">
        <f>IFERROR(テーブル_Swim014[[#This Row],[選手番号]],"")</f>
        <v/>
      </c>
      <c r="E288" s="28" t="str">
        <f>IFERROR(VLOOKUP(C288,Sheet3!A:H,8,0),"")</f>
        <v/>
      </c>
      <c r="F288" s="29" t="str">
        <f t="shared" si="9"/>
        <v/>
      </c>
      <c r="G288" s="30" t="str">
        <f>IFERROR(VLOOKUP(C288,Sheet3!A:H,3,0),"")</f>
        <v/>
      </c>
    </row>
    <row r="289" spans="3:7" x14ac:dyDescent="0.15">
      <c r="C289" s="24" t="str">
        <f t="shared" si="8"/>
        <v/>
      </c>
      <c r="D289" s="32" t="str">
        <f>IFERROR(テーブル_Swim014[[#This Row],[選手番号]],"")</f>
        <v/>
      </c>
      <c r="E289" s="28" t="str">
        <f>IFERROR(VLOOKUP(C289,Sheet3!A:H,8,0),"")</f>
        <v/>
      </c>
      <c r="F289" s="29" t="str">
        <f t="shared" si="9"/>
        <v/>
      </c>
      <c r="G289" s="30" t="str">
        <f>IFERROR(VLOOKUP(C289,Sheet3!A:H,3,0),"")</f>
        <v/>
      </c>
    </row>
    <row r="290" spans="3:7" x14ac:dyDescent="0.15">
      <c r="C290" s="24" t="str">
        <f t="shared" si="8"/>
        <v/>
      </c>
      <c r="D290" s="32" t="str">
        <f>IFERROR(テーブル_Swim014[[#This Row],[選手番号]],"")</f>
        <v/>
      </c>
      <c r="E290" s="28" t="str">
        <f>IFERROR(VLOOKUP(C290,Sheet3!A:H,8,0),"")</f>
        <v/>
      </c>
      <c r="F290" s="29" t="str">
        <f t="shared" si="9"/>
        <v/>
      </c>
      <c r="G290" s="30" t="str">
        <f>IFERROR(VLOOKUP(C290,Sheet3!A:H,3,0),"")</f>
        <v/>
      </c>
    </row>
    <row r="291" spans="3:7" x14ac:dyDescent="0.15">
      <c r="C291" s="24" t="str">
        <f t="shared" si="8"/>
        <v/>
      </c>
      <c r="D291" s="32" t="str">
        <f>IFERROR(テーブル_Swim014[[#This Row],[選手番号]],"")</f>
        <v/>
      </c>
      <c r="E291" s="28" t="str">
        <f>IFERROR(VLOOKUP(C291,Sheet3!A:H,8,0),"")</f>
        <v/>
      </c>
      <c r="F291" s="29" t="str">
        <f t="shared" si="9"/>
        <v/>
      </c>
      <c r="G291" s="30" t="str">
        <f>IFERROR(VLOOKUP(C291,Sheet3!A:H,3,0),"")</f>
        <v/>
      </c>
    </row>
    <row r="292" spans="3:7" x14ac:dyDescent="0.15">
      <c r="C292" s="24" t="str">
        <f t="shared" si="8"/>
        <v/>
      </c>
      <c r="D292" s="32" t="str">
        <f>IFERROR(テーブル_Swim014[[#This Row],[選手番号]],"")</f>
        <v/>
      </c>
      <c r="E292" s="28" t="str">
        <f>IFERROR(VLOOKUP(C292,Sheet3!A:H,8,0),"")</f>
        <v/>
      </c>
      <c r="F292" s="29" t="str">
        <f t="shared" si="9"/>
        <v/>
      </c>
      <c r="G292" s="30" t="str">
        <f>IFERROR(VLOOKUP(C292,Sheet3!A:H,3,0),"")</f>
        <v/>
      </c>
    </row>
    <row r="293" spans="3:7" x14ac:dyDescent="0.15">
      <c r="C293" s="24" t="str">
        <f t="shared" si="8"/>
        <v/>
      </c>
      <c r="D293" s="32" t="str">
        <f>IFERROR(テーブル_Swim014[[#This Row],[選手番号]],"")</f>
        <v/>
      </c>
      <c r="E293" s="28" t="str">
        <f>IFERROR(VLOOKUP(C293,Sheet3!A:H,8,0),"")</f>
        <v/>
      </c>
      <c r="F293" s="29" t="str">
        <f t="shared" si="9"/>
        <v/>
      </c>
      <c r="G293" s="30" t="str">
        <f>IFERROR(VLOOKUP(C293,Sheet3!A:H,3,0),"")</f>
        <v/>
      </c>
    </row>
    <row r="294" spans="3:7" x14ac:dyDescent="0.15">
      <c r="C294" s="24" t="str">
        <f t="shared" si="8"/>
        <v/>
      </c>
      <c r="D294" s="32" t="str">
        <f>IFERROR(テーブル_Swim014[[#This Row],[選手番号]],"")</f>
        <v/>
      </c>
      <c r="E294" s="28" t="str">
        <f>IFERROR(VLOOKUP(C294,Sheet3!A:H,8,0),"")</f>
        <v/>
      </c>
      <c r="F294" s="29" t="str">
        <f t="shared" si="9"/>
        <v/>
      </c>
      <c r="G294" s="30" t="str">
        <f>IFERROR(VLOOKUP(C294,Sheet3!A:H,3,0),"")</f>
        <v/>
      </c>
    </row>
    <row r="295" spans="3:7" x14ac:dyDescent="0.15">
      <c r="C295" s="24" t="str">
        <f t="shared" si="8"/>
        <v/>
      </c>
      <c r="D295" s="32" t="str">
        <f>IFERROR(テーブル_Swim014[[#This Row],[選手番号]],"")</f>
        <v/>
      </c>
      <c r="E295" s="28" t="str">
        <f>IFERROR(VLOOKUP(C295,Sheet3!A:H,8,0),"")</f>
        <v/>
      </c>
      <c r="F295" s="29" t="str">
        <f t="shared" si="9"/>
        <v/>
      </c>
      <c r="G295" s="30" t="str">
        <f>IFERROR(VLOOKUP(C295,Sheet3!A:H,3,0),"")</f>
        <v/>
      </c>
    </row>
    <row r="296" spans="3:7" x14ac:dyDescent="0.15">
      <c r="C296" s="24" t="str">
        <f t="shared" si="8"/>
        <v/>
      </c>
      <c r="D296" s="32" t="str">
        <f>IFERROR(テーブル_Swim014[[#This Row],[選手番号]],"")</f>
        <v/>
      </c>
      <c r="E296" s="28" t="str">
        <f>IFERROR(VLOOKUP(C296,Sheet3!A:H,8,0),"")</f>
        <v/>
      </c>
      <c r="F296" s="29" t="str">
        <f t="shared" si="9"/>
        <v/>
      </c>
      <c r="G296" s="30" t="str">
        <f>IFERROR(VLOOKUP(C296,Sheet3!A:H,3,0),"")</f>
        <v/>
      </c>
    </row>
    <row r="297" spans="3:7" x14ac:dyDescent="0.15">
      <c r="C297" s="24" t="str">
        <f t="shared" si="8"/>
        <v/>
      </c>
      <c r="D297" s="32" t="str">
        <f>IFERROR(テーブル_Swim014[[#This Row],[選手番号]],"")</f>
        <v/>
      </c>
      <c r="E297" s="28" t="str">
        <f>IFERROR(VLOOKUP(C297,Sheet3!A:H,8,0),"")</f>
        <v/>
      </c>
      <c r="F297" s="29" t="str">
        <f t="shared" si="9"/>
        <v/>
      </c>
      <c r="G297" s="30" t="str">
        <f>IFERROR(VLOOKUP(C297,Sheet3!A:H,3,0),"")</f>
        <v/>
      </c>
    </row>
    <row r="298" spans="3:7" x14ac:dyDescent="0.15">
      <c r="C298" s="24" t="str">
        <f t="shared" si="8"/>
        <v/>
      </c>
      <c r="D298" s="32" t="str">
        <f>IFERROR(テーブル_Swim014[[#This Row],[選手番号]],"")</f>
        <v/>
      </c>
      <c r="E298" s="28" t="str">
        <f>IFERROR(VLOOKUP(C298,Sheet3!A:H,8,0),"")</f>
        <v/>
      </c>
      <c r="F298" s="29" t="str">
        <f t="shared" si="9"/>
        <v/>
      </c>
      <c r="G298" s="30" t="str">
        <f>IFERROR(VLOOKUP(C298,Sheet3!A:H,3,0),"")</f>
        <v/>
      </c>
    </row>
    <row r="299" spans="3:7" x14ac:dyDescent="0.15">
      <c r="C299" s="24" t="str">
        <f t="shared" si="8"/>
        <v/>
      </c>
      <c r="D299" s="32" t="str">
        <f>IFERROR(テーブル_Swim014[[#This Row],[選手番号]],"")</f>
        <v/>
      </c>
      <c r="E299" s="28" t="str">
        <f>IFERROR(VLOOKUP(C299,Sheet3!A:H,8,0),"")</f>
        <v/>
      </c>
      <c r="F299" s="29" t="str">
        <f t="shared" si="9"/>
        <v/>
      </c>
      <c r="G299" s="30" t="str">
        <f>IFERROR(VLOOKUP(C299,Sheet3!A:H,3,0),"")</f>
        <v/>
      </c>
    </row>
    <row r="300" spans="3:7" x14ac:dyDescent="0.15">
      <c r="C300" s="24" t="str">
        <f t="shared" si="8"/>
        <v/>
      </c>
      <c r="D300" s="32" t="str">
        <f>IFERROR(テーブル_Swim014[[#This Row],[選手番号]],"")</f>
        <v/>
      </c>
      <c r="E300" s="28" t="str">
        <f>IFERROR(VLOOKUP(C300,Sheet3!A:H,8,0),"")</f>
        <v/>
      </c>
      <c r="F300" s="29" t="str">
        <f t="shared" si="9"/>
        <v/>
      </c>
      <c r="G300" s="30" t="str">
        <f>IFERROR(VLOOKUP(C300,Sheet3!A:H,3,0),"")</f>
        <v/>
      </c>
    </row>
    <row r="301" spans="3:7" x14ac:dyDescent="0.15">
      <c r="C301" s="24" t="str">
        <f t="shared" si="8"/>
        <v/>
      </c>
      <c r="D301" s="32" t="str">
        <f>IFERROR(テーブル_Swim014[[#This Row],[選手番号]],"")</f>
        <v/>
      </c>
      <c r="E301" s="28" t="str">
        <f>IFERROR(VLOOKUP(C301,Sheet3!A:H,8,0),"")</f>
        <v/>
      </c>
      <c r="F301" s="29" t="str">
        <f t="shared" si="9"/>
        <v/>
      </c>
      <c r="G301" s="30" t="str">
        <f>IFERROR(VLOOKUP(C301,Sheet3!A:H,3,0),"")</f>
        <v/>
      </c>
    </row>
    <row r="302" spans="3:7" x14ac:dyDescent="0.15">
      <c r="C302" s="24" t="str">
        <f t="shared" si="8"/>
        <v/>
      </c>
      <c r="D302" s="32" t="str">
        <f>IFERROR(テーブル_Swim014[[#This Row],[選手番号]],"")</f>
        <v/>
      </c>
      <c r="E302" s="28" t="str">
        <f>IFERROR(VLOOKUP(C302,Sheet3!A:H,8,0),"")</f>
        <v/>
      </c>
      <c r="F302" s="29" t="str">
        <f t="shared" si="9"/>
        <v/>
      </c>
      <c r="G302" s="30" t="str">
        <f>IFERROR(VLOOKUP(C302,Sheet3!A:H,3,0),"")</f>
        <v/>
      </c>
    </row>
    <row r="303" spans="3:7" x14ac:dyDescent="0.15">
      <c r="C303" s="24" t="str">
        <f t="shared" si="8"/>
        <v/>
      </c>
      <c r="D303" s="32" t="str">
        <f>IFERROR(テーブル_Swim014[[#This Row],[選手番号]],"")</f>
        <v/>
      </c>
      <c r="E303" s="28" t="str">
        <f>IFERROR(VLOOKUP(C303,Sheet3!A:H,8,0),"")</f>
        <v/>
      </c>
      <c r="F303" s="29" t="str">
        <f t="shared" si="9"/>
        <v/>
      </c>
      <c r="G303" s="30" t="str">
        <f>IFERROR(VLOOKUP(C303,Sheet3!A:H,3,0),"")</f>
        <v/>
      </c>
    </row>
    <row r="304" spans="3:7" x14ac:dyDescent="0.15">
      <c r="C304" s="24" t="str">
        <f t="shared" si="8"/>
        <v/>
      </c>
      <c r="D304" s="32" t="str">
        <f>IFERROR(テーブル_Swim014[[#This Row],[選手番号]],"")</f>
        <v/>
      </c>
      <c r="E304" s="28" t="str">
        <f>IFERROR(VLOOKUP(C304,Sheet3!A:H,8,0),"")</f>
        <v/>
      </c>
      <c r="F304" s="29" t="str">
        <f t="shared" si="9"/>
        <v/>
      </c>
      <c r="G304" s="30" t="str">
        <f>IFERROR(VLOOKUP(C304,Sheet3!A:H,3,0),"")</f>
        <v/>
      </c>
    </row>
    <row r="305" spans="3:7" x14ac:dyDescent="0.15">
      <c r="C305" s="24" t="str">
        <f t="shared" si="8"/>
        <v/>
      </c>
      <c r="D305" s="32" t="str">
        <f>IFERROR(テーブル_Swim014[[#This Row],[選手番号]],"")</f>
        <v/>
      </c>
      <c r="E305" s="28" t="str">
        <f>IFERROR(VLOOKUP(C305,Sheet3!A:H,8,0),"")</f>
        <v/>
      </c>
      <c r="F305" s="29" t="str">
        <f t="shared" si="9"/>
        <v/>
      </c>
      <c r="G305" s="30" t="str">
        <f>IFERROR(VLOOKUP(C305,Sheet3!A:H,3,0),"")</f>
        <v/>
      </c>
    </row>
    <row r="306" spans="3:7" x14ac:dyDescent="0.15">
      <c r="C306" s="24" t="str">
        <f t="shared" si="8"/>
        <v/>
      </c>
      <c r="D306" s="32" t="str">
        <f>IFERROR(テーブル_Swim014[[#This Row],[選手番号]],"")</f>
        <v/>
      </c>
      <c r="E306" s="28" t="str">
        <f>IFERROR(VLOOKUP(C306,Sheet3!A:H,8,0),"")</f>
        <v/>
      </c>
      <c r="F306" s="29" t="str">
        <f t="shared" si="9"/>
        <v/>
      </c>
      <c r="G306" s="30" t="str">
        <f>IFERROR(VLOOKUP(C306,Sheet3!A:H,3,0),"")</f>
        <v/>
      </c>
    </row>
    <row r="307" spans="3:7" x14ac:dyDescent="0.15">
      <c r="C307" s="24" t="str">
        <f t="shared" si="8"/>
        <v/>
      </c>
      <c r="D307" s="32" t="str">
        <f>IFERROR(テーブル_Swim014[[#This Row],[選手番号]],"")</f>
        <v/>
      </c>
      <c r="E307" s="28" t="str">
        <f>IFERROR(VLOOKUP(C307,Sheet3!A:H,8,0),"")</f>
        <v/>
      </c>
      <c r="F307" s="29" t="str">
        <f t="shared" si="9"/>
        <v/>
      </c>
      <c r="G307" s="30" t="str">
        <f>IFERROR(VLOOKUP(C307,Sheet3!A:H,3,0),"")</f>
        <v/>
      </c>
    </row>
    <row r="308" spans="3:7" x14ac:dyDescent="0.15">
      <c r="C308" s="24" t="str">
        <f t="shared" si="8"/>
        <v/>
      </c>
      <c r="D308" s="32" t="str">
        <f>IFERROR(テーブル_Swim014[[#This Row],[選手番号]],"")</f>
        <v/>
      </c>
      <c r="E308" s="28" t="str">
        <f>IFERROR(VLOOKUP(C308,Sheet3!A:H,8,0),"")</f>
        <v/>
      </c>
      <c r="F308" s="29" t="str">
        <f t="shared" si="9"/>
        <v/>
      </c>
      <c r="G308" s="30" t="str">
        <f>IFERROR(VLOOKUP(C308,Sheet3!A:H,3,0),"")</f>
        <v/>
      </c>
    </row>
    <row r="309" spans="3:7" x14ac:dyDescent="0.15">
      <c r="C309" s="24" t="str">
        <f t="shared" si="8"/>
        <v/>
      </c>
      <c r="D309" s="32" t="str">
        <f>IFERROR(テーブル_Swim014[[#This Row],[選手番号]],"")</f>
        <v/>
      </c>
      <c r="E309" s="28" t="str">
        <f>IFERROR(VLOOKUP(C309,Sheet3!A:H,8,0),"")</f>
        <v/>
      </c>
      <c r="F309" s="29" t="str">
        <f t="shared" si="9"/>
        <v/>
      </c>
      <c r="G309" s="30" t="str">
        <f>IFERROR(VLOOKUP(C309,Sheet3!A:H,3,0),"")</f>
        <v/>
      </c>
    </row>
    <row r="310" spans="3:7" x14ac:dyDescent="0.15">
      <c r="C310" s="24" t="str">
        <f t="shared" si="8"/>
        <v/>
      </c>
      <c r="D310" s="32" t="str">
        <f>IFERROR(テーブル_Swim014[[#This Row],[選手番号]],"")</f>
        <v/>
      </c>
      <c r="E310" s="28" t="str">
        <f>IFERROR(VLOOKUP(C310,Sheet3!A:H,8,0),"")</f>
        <v/>
      </c>
      <c r="F310" s="29" t="str">
        <f t="shared" si="9"/>
        <v/>
      </c>
      <c r="G310" s="30" t="str">
        <f>IFERROR(VLOOKUP(C310,Sheet3!A:H,3,0),"")</f>
        <v/>
      </c>
    </row>
    <row r="311" spans="3:7" x14ac:dyDescent="0.15">
      <c r="C311" s="24" t="str">
        <f t="shared" si="8"/>
        <v/>
      </c>
      <c r="D311" s="32" t="str">
        <f>IFERROR(テーブル_Swim014[[#This Row],[選手番号]],"")</f>
        <v/>
      </c>
      <c r="E311" s="28" t="str">
        <f>IFERROR(VLOOKUP(C311,Sheet3!A:H,8,0),"")</f>
        <v/>
      </c>
      <c r="F311" s="29" t="str">
        <f t="shared" si="9"/>
        <v/>
      </c>
      <c r="G311" s="30" t="str">
        <f>IFERROR(VLOOKUP(C311,Sheet3!A:H,3,0),"")</f>
        <v/>
      </c>
    </row>
    <row r="312" spans="3:7" x14ac:dyDescent="0.15">
      <c r="C312" s="24" t="str">
        <f t="shared" si="8"/>
        <v/>
      </c>
      <c r="D312" s="32" t="str">
        <f>IFERROR(テーブル_Swim014[[#This Row],[選手番号]],"")</f>
        <v/>
      </c>
      <c r="E312" s="28" t="str">
        <f>IFERROR(VLOOKUP(C312,Sheet3!A:H,8,0),"")</f>
        <v/>
      </c>
      <c r="F312" s="29" t="str">
        <f t="shared" si="9"/>
        <v/>
      </c>
      <c r="G312" s="30" t="str">
        <f>IFERROR(VLOOKUP(C312,Sheet3!A:H,3,0),"")</f>
        <v/>
      </c>
    </row>
    <row r="313" spans="3:7" x14ac:dyDescent="0.15">
      <c r="C313" s="24" t="str">
        <f t="shared" si="8"/>
        <v/>
      </c>
      <c r="D313" s="32" t="str">
        <f>IFERROR(テーブル_Swim014[[#This Row],[選手番号]],"")</f>
        <v/>
      </c>
      <c r="E313" s="28" t="str">
        <f>IFERROR(VLOOKUP(C313,Sheet3!A:H,8,0),"")</f>
        <v/>
      </c>
      <c r="F313" s="29" t="str">
        <f t="shared" si="9"/>
        <v/>
      </c>
      <c r="G313" s="30" t="str">
        <f>IFERROR(VLOOKUP(C313,Sheet3!A:H,3,0),"")</f>
        <v/>
      </c>
    </row>
    <row r="314" spans="3:7" x14ac:dyDescent="0.15">
      <c r="C314" s="24" t="str">
        <f t="shared" si="8"/>
        <v/>
      </c>
      <c r="D314" s="32" t="str">
        <f>IFERROR(テーブル_Swim014[[#This Row],[選手番号]],"")</f>
        <v/>
      </c>
      <c r="E314" s="28" t="str">
        <f>IFERROR(VLOOKUP(C314,Sheet3!A:H,8,0),"")</f>
        <v/>
      </c>
      <c r="F314" s="29" t="str">
        <f t="shared" si="9"/>
        <v/>
      </c>
      <c r="G314" s="30" t="str">
        <f>IFERROR(VLOOKUP(C314,Sheet3!A:H,3,0),"")</f>
        <v/>
      </c>
    </row>
    <row r="315" spans="3:7" x14ac:dyDescent="0.15">
      <c r="C315" s="24" t="str">
        <f t="shared" si="8"/>
        <v/>
      </c>
      <c r="D315" s="32" t="str">
        <f>IFERROR(テーブル_Swim014[[#This Row],[選手番号]],"")</f>
        <v/>
      </c>
      <c r="E315" s="28" t="str">
        <f>IFERROR(VLOOKUP(C315,Sheet3!A:H,8,0),"")</f>
        <v/>
      </c>
      <c r="F315" s="29" t="str">
        <f t="shared" si="9"/>
        <v/>
      </c>
      <c r="G315" s="30" t="str">
        <f>IFERROR(VLOOKUP(C315,Sheet3!A:H,3,0),"")</f>
        <v/>
      </c>
    </row>
    <row r="316" spans="3:7" x14ac:dyDescent="0.15">
      <c r="C316" s="24" t="str">
        <f t="shared" si="8"/>
        <v/>
      </c>
      <c r="D316" s="32" t="str">
        <f>IFERROR(テーブル_Swim014[[#This Row],[選手番号]],"")</f>
        <v/>
      </c>
      <c r="E316" s="28" t="str">
        <f>IFERROR(VLOOKUP(C316,Sheet3!A:H,8,0),"")</f>
        <v/>
      </c>
      <c r="F316" s="29" t="str">
        <f t="shared" si="9"/>
        <v/>
      </c>
      <c r="G316" s="30" t="str">
        <f>IFERROR(VLOOKUP(C316,Sheet3!A:H,3,0),"")</f>
        <v/>
      </c>
    </row>
    <row r="317" spans="3:7" x14ac:dyDescent="0.15">
      <c r="C317" s="24" t="str">
        <f t="shared" si="8"/>
        <v/>
      </c>
      <c r="D317" s="32" t="str">
        <f>IFERROR(テーブル_Swim014[[#This Row],[選手番号]],"")</f>
        <v/>
      </c>
      <c r="E317" s="28" t="str">
        <f>IFERROR(VLOOKUP(C317,Sheet3!A:H,8,0),"")</f>
        <v/>
      </c>
      <c r="F317" s="29" t="str">
        <f t="shared" si="9"/>
        <v/>
      </c>
      <c r="G317" s="30" t="str">
        <f>IFERROR(VLOOKUP(C317,Sheet3!A:H,3,0),"")</f>
        <v/>
      </c>
    </row>
    <row r="318" spans="3:7" x14ac:dyDescent="0.15">
      <c r="C318" s="24" t="str">
        <f t="shared" si="8"/>
        <v/>
      </c>
      <c r="D318" s="32" t="str">
        <f>IFERROR(テーブル_Swim014[[#This Row],[選手番号]],"")</f>
        <v/>
      </c>
      <c r="E318" s="28" t="str">
        <f>IFERROR(VLOOKUP(C318,Sheet3!A:H,8,0),"")</f>
        <v/>
      </c>
      <c r="F318" s="29" t="str">
        <f t="shared" si="9"/>
        <v/>
      </c>
      <c r="G318" s="30" t="str">
        <f>IFERROR(VLOOKUP(C318,Sheet3!A:H,3,0),"")</f>
        <v/>
      </c>
    </row>
    <row r="319" spans="3:7" x14ac:dyDescent="0.15">
      <c r="C319" s="24" t="str">
        <f t="shared" si="8"/>
        <v/>
      </c>
      <c r="D319" s="32" t="str">
        <f>IFERROR(テーブル_Swim014[[#This Row],[選手番号]],"")</f>
        <v/>
      </c>
      <c r="E319" s="28" t="str">
        <f>IFERROR(VLOOKUP(C319,Sheet3!A:H,8,0),"")</f>
        <v/>
      </c>
      <c r="F319" s="29" t="str">
        <f t="shared" si="9"/>
        <v/>
      </c>
      <c r="G319" s="30" t="str">
        <f>IFERROR(VLOOKUP(C319,Sheet3!A:H,3,0),"")</f>
        <v/>
      </c>
    </row>
    <row r="320" spans="3:7" x14ac:dyDescent="0.15">
      <c r="C320" s="24" t="str">
        <f t="shared" si="8"/>
        <v/>
      </c>
      <c r="D320" s="32" t="str">
        <f>IFERROR(テーブル_Swim014[[#This Row],[選手番号]],"")</f>
        <v/>
      </c>
      <c r="E320" s="28" t="str">
        <f>IFERROR(VLOOKUP(C320,Sheet3!A:H,8,0),"")</f>
        <v/>
      </c>
      <c r="F320" s="29" t="str">
        <f t="shared" si="9"/>
        <v/>
      </c>
      <c r="G320" s="30" t="str">
        <f>IFERROR(VLOOKUP(C320,Sheet3!A:H,3,0),"")</f>
        <v/>
      </c>
    </row>
    <row r="321" spans="3:7" x14ac:dyDescent="0.15">
      <c r="C321" s="24" t="str">
        <f t="shared" si="8"/>
        <v/>
      </c>
      <c r="D321" s="32" t="str">
        <f>IFERROR(テーブル_Swim014[[#This Row],[選手番号]],"")</f>
        <v/>
      </c>
      <c r="E321" s="28" t="str">
        <f>IFERROR(VLOOKUP(C321,Sheet3!A:H,8,0),"")</f>
        <v/>
      </c>
      <c r="F321" s="29" t="str">
        <f t="shared" si="9"/>
        <v/>
      </c>
      <c r="G321" s="30" t="str">
        <f>IFERROR(VLOOKUP(C321,Sheet3!A:H,3,0),"")</f>
        <v/>
      </c>
    </row>
    <row r="322" spans="3:7" x14ac:dyDescent="0.15">
      <c r="C322" s="24" t="str">
        <f t="shared" ref="C322:C385" si="10">IF(AND(D322=""),"",D322)</f>
        <v/>
      </c>
      <c r="D322" s="32" t="str">
        <f>IFERROR(テーブル_Swim014[[#This Row],[選手番号]],"")</f>
        <v/>
      </c>
      <c r="E322" s="28" t="str">
        <f>IFERROR(VLOOKUP(C322,Sheet3!A:H,8,0),"")</f>
        <v/>
      </c>
      <c r="F322" s="29" t="str">
        <f t="shared" ref="F322:F385" si="11">MID(G322,1,7)</f>
        <v/>
      </c>
      <c r="G322" s="30" t="str">
        <f>IFERROR(VLOOKUP(C322,Sheet3!A:H,3,0),"")</f>
        <v/>
      </c>
    </row>
    <row r="323" spans="3:7" x14ac:dyDescent="0.15">
      <c r="C323" s="24" t="str">
        <f t="shared" si="10"/>
        <v/>
      </c>
      <c r="D323" s="32" t="str">
        <f>IFERROR(テーブル_Swim014[[#This Row],[選手番号]],"")</f>
        <v/>
      </c>
      <c r="E323" s="28" t="str">
        <f>IFERROR(VLOOKUP(C323,Sheet3!A:H,8,0),"")</f>
        <v/>
      </c>
      <c r="F323" s="29" t="str">
        <f t="shared" si="11"/>
        <v/>
      </c>
      <c r="G323" s="30" t="str">
        <f>IFERROR(VLOOKUP(C323,Sheet3!A:H,3,0),"")</f>
        <v/>
      </c>
    </row>
    <row r="324" spans="3:7" x14ac:dyDescent="0.15">
      <c r="C324" s="24" t="str">
        <f t="shared" si="10"/>
        <v/>
      </c>
      <c r="D324" s="32" t="str">
        <f>IFERROR(テーブル_Swim014[[#This Row],[選手番号]],"")</f>
        <v/>
      </c>
      <c r="E324" s="28" t="str">
        <f>IFERROR(VLOOKUP(C324,Sheet3!A:H,8,0),"")</f>
        <v/>
      </c>
      <c r="F324" s="29" t="str">
        <f t="shared" si="11"/>
        <v/>
      </c>
      <c r="G324" s="30" t="str">
        <f>IFERROR(VLOOKUP(C324,Sheet3!A:H,3,0),"")</f>
        <v/>
      </c>
    </row>
    <row r="325" spans="3:7" x14ac:dyDescent="0.15">
      <c r="C325" s="24" t="str">
        <f t="shared" si="10"/>
        <v/>
      </c>
      <c r="D325" s="32" t="str">
        <f>IFERROR(テーブル_Swim014[[#This Row],[選手番号]],"")</f>
        <v/>
      </c>
      <c r="E325" s="28" t="str">
        <f>IFERROR(VLOOKUP(C325,Sheet3!A:H,8,0),"")</f>
        <v/>
      </c>
      <c r="F325" s="29" t="str">
        <f t="shared" si="11"/>
        <v/>
      </c>
      <c r="G325" s="30" t="str">
        <f>IFERROR(VLOOKUP(C325,Sheet3!A:H,3,0),"")</f>
        <v/>
      </c>
    </row>
    <row r="326" spans="3:7" x14ac:dyDescent="0.15">
      <c r="C326" s="24" t="str">
        <f t="shared" si="10"/>
        <v/>
      </c>
      <c r="D326" s="32" t="str">
        <f>IFERROR(テーブル_Swim014[[#This Row],[選手番号]],"")</f>
        <v/>
      </c>
      <c r="E326" s="28" t="str">
        <f>IFERROR(VLOOKUP(C326,Sheet3!A:H,8,0),"")</f>
        <v/>
      </c>
      <c r="F326" s="29" t="str">
        <f t="shared" si="11"/>
        <v/>
      </c>
      <c r="G326" s="30" t="str">
        <f>IFERROR(VLOOKUP(C326,Sheet3!A:H,3,0),"")</f>
        <v/>
      </c>
    </row>
    <row r="327" spans="3:7" x14ac:dyDescent="0.15">
      <c r="C327" s="24" t="str">
        <f t="shared" si="10"/>
        <v/>
      </c>
      <c r="D327" s="32" t="str">
        <f>IFERROR(テーブル_Swim014[[#This Row],[選手番号]],"")</f>
        <v/>
      </c>
      <c r="E327" s="28" t="str">
        <f>IFERROR(VLOOKUP(C327,Sheet3!A:H,8,0),"")</f>
        <v/>
      </c>
      <c r="F327" s="29" t="str">
        <f t="shared" si="11"/>
        <v/>
      </c>
      <c r="G327" s="30" t="str">
        <f>IFERROR(VLOOKUP(C327,Sheet3!A:H,3,0),"")</f>
        <v/>
      </c>
    </row>
    <row r="328" spans="3:7" x14ac:dyDescent="0.15">
      <c r="C328" s="24" t="str">
        <f t="shared" si="10"/>
        <v/>
      </c>
      <c r="D328" s="32" t="str">
        <f>IFERROR(テーブル_Swim014[[#This Row],[選手番号]],"")</f>
        <v/>
      </c>
      <c r="E328" s="28" t="str">
        <f>IFERROR(VLOOKUP(C328,Sheet3!A:H,8,0),"")</f>
        <v/>
      </c>
      <c r="F328" s="29" t="str">
        <f t="shared" si="11"/>
        <v/>
      </c>
      <c r="G328" s="30" t="str">
        <f>IFERROR(VLOOKUP(C328,Sheet3!A:H,3,0),"")</f>
        <v/>
      </c>
    </row>
    <row r="329" spans="3:7" x14ac:dyDescent="0.15">
      <c r="C329" s="24" t="str">
        <f t="shared" si="10"/>
        <v/>
      </c>
      <c r="D329" s="32" t="str">
        <f>IFERROR(テーブル_Swim014[[#This Row],[選手番号]],"")</f>
        <v/>
      </c>
      <c r="E329" s="28" t="str">
        <f>IFERROR(VLOOKUP(C329,Sheet3!A:H,8,0),"")</f>
        <v/>
      </c>
      <c r="F329" s="29" t="str">
        <f t="shared" si="11"/>
        <v/>
      </c>
      <c r="G329" s="30" t="str">
        <f>IFERROR(VLOOKUP(C329,Sheet3!A:H,3,0),"")</f>
        <v/>
      </c>
    </row>
    <row r="330" spans="3:7" x14ac:dyDescent="0.15">
      <c r="C330" s="24" t="str">
        <f t="shared" si="10"/>
        <v/>
      </c>
      <c r="D330" s="32" t="str">
        <f>IFERROR(テーブル_Swim014[[#This Row],[選手番号]],"")</f>
        <v/>
      </c>
      <c r="E330" s="28" t="str">
        <f>IFERROR(VLOOKUP(C330,Sheet3!A:H,8,0),"")</f>
        <v/>
      </c>
      <c r="F330" s="29" t="str">
        <f t="shared" si="11"/>
        <v/>
      </c>
      <c r="G330" s="30" t="str">
        <f>IFERROR(VLOOKUP(C330,Sheet3!A:H,3,0),"")</f>
        <v/>
      </c>
    </row>
    <row r="331" spans="3:7" x14ac:dyDescent="0.15">
      <c r="C331" s="24" t="str">
        <f t="shared" si="10"/>
        <v/>
      </c>
      <c r="D331" s="32" t="str">
        <f>IFERROR(テーブル_Swim014[[#This Row],[選手番号]],"")</f>
        <v/>
      </c>
      <c r="E331" s="28" t="str">
        <f>IFERROR(VLOOKUP(C331,Sheet3!A:H,8,0),"")</f>
        <v/>
      </c>
      <c r="F331" s="29" t="str">
        <f t="shared" si="11"/>
        <v/>
      </c>
      <c r="G331" s="30" t="str">
        <f>IFERROR(VLOOKUP(C331,Sheet3!A:H,3,0),"")</f>
        <v/>
      </c>
    </row>
    <row r="332" spans="3:7" x14ac:dyDescent="0.15">
      <c r="C332" s="24" t="str">
        <f t="shared" si="10"/>
        <v/>
      </c>
      <c r="D332" s="32" t="str">
        <f>IFERROR(テーブル_Swim014[[#This Row],[選手番号]],"")</f>
        <v/>
      </c>
      <c r="E332" s="28" t="str">
        <f>IFERROR(VLOOKUP(C332,Sheet3!A:H,8,0),"")</f>
        <v/>
      </c>
      <c r="F332" s="29" t="str">
        <f t="shared" si="11"/>
        <v/>
      </c>
      <c r="G332" s="30" t="str">
        <f>IFERROR(VLOOKUP(C332,Sheet3!A:H,3,0),"")</f>
        <v/>
      </c>
    </row>
    <row r="333" spans="3:7" x14ac:dyDescent="0.15">
      <c r="C333" s="24" t="str">
        <f t="shared" si="10"/>
        <v/>
      </c>
      <c r="D333" s="32" t="str">
        <f>IFERROR(テーブル_Swim014[[#This Row],[選手番号]],"")</f>
        <v/>
      </c>
      <c r="E333" s="28" t="str">
        <f>IFERROR(VLOOKUP(C333,Sheet3!A:H,8,0),"")</f>
        <v/>
      </c>
      <c r="F333" s="29" t="str">
        <f t="shared" si="11"/>
        <v/>
      </c>
      <c r="G333" s="30" t="str">
        <f>IFERROR(VLOOKUP(C333,Sheet3!A:H,3,0),"")</f>
        <v/>
      </c>
    </row>
    <row r="334" spans="3:7" x14ac:dyDescent="0.15">
      <c r="C334" s="24" t="str">
        <f t="shared" si="10"/>
        <v/>
      </c>
      <c r="D334" s="32" t="str">
        <f>IFERROR(テーブル_Swim014[[#This Row],[選手番号]],"")</f>
        <v/>
      </c>
      <c r="E334" s="28" t="str">
        <f>IFERROR(VLOOKUP(C334,Sheet3!A:H,8,0),"")</f>
        <v/>
      </c>
      <c r="F334" s="29" t="str">
        <f t="shared" si="11"/>
        <v/>
      </c>
      <c r="G334" s="30" t="str">
        <f>IFERROR(VLOOKUP(C334,Sheet3!A:H,3,0),"")</f>
        <v/>
      </c>
    </row>
    <row r="335" spans="3:7" x14ac:dyDescent="0.15">
      <c r="C335" s="24" t="str">
        <f t="shared" si="10"/>
        <v/>
      </c>
      <c r="D335" s="32" t="str">
        <f>IFERROR(テーブル_Swim014[[#This Row],[選手番号]],"")</f>
        <v/>
      </c>
      <c r="E335" s="28" t="str">
        <f>IFERROR(VLOOKUP(C335,Sheet3!A:H,8,0),"")</f>
        <v/>
      </c>
      <c r="F335" s="29" t="str">
        <f t="shared" si="11"/>
        <v/>
      </c>
      <c r="G335" s="30" t="str">
        <f>IFERROR(VLOOKUP(C335,Sheet3!A:H,3,0),"")</f>
        <v/>
      </c>
    </row>
    <row r="336" spans="3:7" x14ac:dyDescent="0.15">
      <c r="C336" s="24" t="str">
        <f t="shared" si="10"/>
        <v/>
      </c>
      <c r="D336" s="32" t="str">
        <f>IFERROR(テーブル_Swim014[[#This Row],[選手番号]],"")</f>
        <v/>
      </c>
      <c r="E336" s="28" t="str">
        <f>IFERROR(VLOOKUP(C336,Sheet3!A:H,8,0),"")</f>
        <v/>
      </c>
      <c r="F336" s="29" t="str">
        <f t="shared" si="11"/>
        <v/>
      </c>
      <c r="G336" s="30" t="str">
        <f>IFERROR(VLOOKUP(C336,Sheet3!A:H,3,0),"")</f>
        <v/>
      </c>
    </row>
    <row r="337" spans="3:7" x14ac:dyDescent="0.15">
      <c r="C337" s="24" t="str">
        <f t="shared" si="10"/>
        <v/>
      </c>
      <c r="D337" s="32" t="str">
        <f>IFERROR(テーブル_Swim014[[#This Row],[選手番号]],"")</f>
        <v/>
      </c>
      <c r="E337" s="28" t="str">
        <f>IFERROR(VLOOKUP(C337,Sheet3!A:H,8,0),"")</f>
        <v/>
      </c>
      <c r="F337" s="29" t="str">
        <f t="shared" si="11"/>
        <v/>
      </c>
      <c r="G337" s="30" t="str">
        <f>IFERROR(VLOOKUP(C337,Sheet3!A:H,3,0),"")</f>
        <v/>
      </c>
    </row>
    <row r="338" spans="3:7" x14ac:dyDescent="0.15">
      <c r="C338" s="24" t="str">
        <f t="shared" si="10"/>
        <v/>
      </c>
      <c r="D338" s="32" t="str">
        <f>IFERROR(テーブル_Swim014[[#This Row],[選手番号]],"")</f>
        <v/>
      </c>
      <c r="E338" s="28" t="str">
        <f>IFERROR(VLOOKUP(C338,Sheet3!A:H,8,0),"")</f>
        <v/>
      </c>
      <c r="F338" s="29" t="str">
        <f t="shared" si="11"/>
        <v/>
      </c>
      <c r="G338" s="30" t="str">
        <f>IFERROR(VLOOKUP(C338,Sheet3!A:H,3,0),"")</f>
        <v/>
      </c>
    </row>
    <row r="339" spans="3:7" x14ac:dyDescent="0.15">
      <c r="C339" s="24" t="str">
        <f t="shared" si="10"/>
        <v/>
      </c>
      <c r="D339" s="32" t="str">
        <f>IFERROR(テーブル_Swim014[[#This Row],[選手番号]],"")</f>
        <v/>
      </c>
      <c r="E339" s="28" t="str">
        <f>IFERROR(VLOOKUP(C339,Sheet3!A:H,8,0),"")</f>
        <v/>
      </c>
      <c r="F339" s="29" t="str">
        <f t="shared" si="11"/>
        <v/>
      </c>
      <c r="G339" s="30" t="str">
        <f>IFERROR(VLOOKUP(C339,Sheet3!A:H,3,0),"")</f>
        <v/>
      </c>
    </row>
    <row r="340" spans="3:7" x14ac:dyDescent="0.15">
      <c r="C340" s="24" t="str">
        <f t="shared" si="10"/>
        <v/>
      </c>
      <c r="D340" s="32" t="str">
        <f>IFERROR(テーブル_Swim014[[#This Row],[選手番号]],"")</f>
        <v/>
      </c>
      <c r="E340" s="28" t="str">
        <f>IFERROR(VLOOKUP(C340,Sheet3!A:H,8,0),"")</f>
        <v/>
      </c>
      <c r="F340" s="29" t="str">
        <f t="shared" si="11"/>
        <v/>
      </c>
      <c r="G340" s="30" t="str">
        <f>IFERROR(VLOOKUP(C340,Sheet3!A:H,3,0),"")</f>
        <v/>
      </c>
    </row>
    <row r="341" spans="3:7" x14ac:dyDescent="0.15">
      <c r="C341" s="24" t="str">
        <f t="shared" si="10"/>
        <v/>
      </c>
      <c r="D341" s="32" t="str">
        <f>IFERROR(テーブル_Swim014[[#This Row],[選手番号]],"")</f>
        <v/>
      </c>
      <c r="E341" s="28" t="str">
        <f>IFERROR(VLOOKUP(C341,Sheet3!A:H,8,0),"")</f>
        <v/>
      </c>
      <c r="F341" s="29" t="str">
        <f t="shared" si="11"/>
        <v/>
      </c>
      <c r="G341" s="30" t="str">
        <f>IFERROR(VLOOKUP(C341,Sheet3!A:H,3,0),"")</f>
        <v/>
      </c>
    </row>
    <row r="342" spans="3:7" x14ac:dyDescent="0.15">
      <c r="C342" s="24" t="str">
        <f t="shared" si="10"/>
        <v/>
      </c>
      <c r="D342" s="32" t="str">
        <f>IFERROR(テーブル_Swim014[[#This Row],[選手番号]],"")</f>
        <v/>
      </c>
      <c r="E342" s="28" t="str">
        <f>IFERROR(VLOOKUP(C342,Sheet3!A:H,8,0),"")</f>
        <v/>
      </c>
      <c r="F342" s="29" t="str">
        <f t="shared" si="11"/>
        <v/>
      </c>
      <c r="G342" s="30" t="str">
        <f>IFERROR(VLOOKUP(C342,Sheet3!A:H,3,0),"")</f>
        <v/>
      </c>
    </row>
    <row r="343" spans="3:7" x14ac:dyDescent="0.15">
      <c r="C343" s="24" t="str">
        <f t="shared" si="10"/>
        <v/>
      </c>
      <c r="D343" s="32" t="str">
        <f>IFERROR(テーブル_Swim014[[#This Row],[選手番号]],"")</f>
        <v/>
      </c>
      <c r="E343" s="28" t="str">
        <f>IFERROR(VLOOKUP(C343,Sheet3!A:H,8,0),"")</f>
        <v/>
      </c>
      <c r="F343" s="29" t="str">
        <f t="shared" si="11"/>
        <v/>
      </c>
      <c r="G343" s="30" t="str">
        <f>IFERROR(VLOOKUP(C343,Sheet3!A:H,3,0),"")</f>
        <v/>
      </c>
    </row>
    <row r="344" spans="3:7" x14ac:dyDescent="0.15">
      <c r="C344" s="24" t="str">
        <f t="shared" si="10"/>
        <v/>
      </c>
      <c r="D344" s="32" t="str">
        <f>IFERROR(テーブル_Swim014[[#This Row],[選手番号]],"")</f>
        <v/>
      </c>
      <c r="E344" s="28" t="str">
        <f>IFERROR(VLOOKUP(C344,Sheet3!A:H,8,0),"")</f>
        <v/>
      </c>
      <c r="F344" s="29" t="str">
        <f t="shared" si="11"/>
        <v/>
      </c>
      <c r="G344" s="30" t="str">
        <f>IFERROR(VLOOKUP(C344,Sheet3!A:H,3,0),"")</f>
        <v/>
      </c>
    </row>
    <row r="345" spans="3:7" x14ac:dyDescent="0.15">
      <c r="C345" s="24" t="str">
        <f t="shared" si="10"/>
        <v/>
      </c>
      <c r="D345" s="32" t="str">
        <f>IFERROR(テーブル_Swim014[[#This Row],[選手番号]],"")</f>
        <v/>
      </c>
      <c r="E345" s="28" t="str">
        <f>IFERROR(VLOOKUP(C345,Sheet3!A:H,8,0),"")</f>
        <v/>
      </c>
      <c r="F345" s="29" t="str">
        <f t="shared" si="11"/>
        <v/>
      </c>
      <c r="G345" s="30" t="str">
        <f>IFERROR(VLOOKUP(C345,Sheet3!A:H,3,0),"")</f>
        <v/>
      </c>
    </row>
    <row r="346" spans="3:7" x14ac:dyDescent="0.15">
      <c r="C346" s="24" t="str">
        <f t="shared" si="10"/>
        <v/>
      </c>
      <c r="D346" s="32" t="str">
        <f>IFERROR(テーブル_Swim014[[#This Row],[選手番号]],"")</f>
        <v/>
      </c>
      <c r="E346" s="28" t="str">
        <f>IFERROR(VLOOKUP(C346,Sheet3!A:H,8,0),"")</f>
        <v/>
      </c>
      <c r="F346" s="29" t="str">
        <f t="shared" si="11"/>
        <v/>
      </c>
      <c r="G346" s="30" t="str">
        <f>IFERROR(VLOOKUP(C346,Sheet3!A:H,3,0),"")</f>
        <v/>
      </c>
    </row>
    <row r="347" spans="3:7" x14ac:dyDescent="0.15">
      <c r="C347" s="24" t="str">
        <f t="shared" si="10"/>
        <v/>
      </c>
      <c r="D347" s="32" t="str">
        <f>IFERROR(テーブル_Swim014[[#This Row],[選手番号]],"")</f>
        <v/>
      </c>
      <c r="E347" s="28" t="str">
        <f>IFERROR(VLOOKUP(C347,Sheet3!A:H,8,0),"")</f>
        <v/>
      </c>
      <c r="F347" s="29" t="str">
        <f t="shared" si="11"/>
        <v/>
      </c>
      <c r="G347" s="30" t="str">
        <f>IFERROR(VLOOKUP(C347,Sheet3!A:H,3,0),"")</f>
        <v/>
      </c>
    </row>
    <row r="348" spans="3:7" x14ac:dyDescent="0.15">
      <c r="C348" s="24" t="str">
        <f t="shared" si="10"/>
        <v/>
      </c>
      <c r="D348" s="32" t="str">
        <f>IFERROR(テーブル_Swim014[[#This Row],[選手番号]],"")</f>
        <v/>
      </c>
      <c r="E348" s="28" t="str">
        <f>IFERROR(VLOOKUP(C348,Sheet3!A:H,8,0),"")</f>
        <v/>
      </c>
      <c r="F348" s="29" t="str">
        <f t="shared" si="11"/>
        <v/>
      </c>
      <c r="G348" s="30" t="str">
        <f>IFERROR(VLOOKUP(C348,Sheet3!A:H,3,0),"")</f>
        <v/>
      </c>
    </row>
    <row r="349" spans="3:7" x14ac:dyDescent="0.15">
      <c r="C349" s="24" t="str">
        <f t="shared" si="10"/>
        <v/>
      </c>
      <c r="D349" s="32" t="str">
        <f>IFERROR(テーブル_Swim014[[#This Row],[選手番号]],"")</f>
        <v/>
      </c>
      <c r="E349" s="28" t="str">
        <f>IFERROR(VLOOKUP(C349,Sheet3!A:H,8,0),"")</f>
        <v/>
      </c>
      <c r="F349" s="29" t="str">
        <f t="shared" si="11"/>
        <v/>
      </c>
      <c r="G349" s="30" t="str">
        <f>IFERROR(VLOOKUP(C349,Sheet3!A:H,3,0),"")</f>
        <v/>
      </c>
    </row>
    <row r="350" spans="3:7" x14ac:dyDescent="0.15">
      <c r="C350" s="24" t="str">
        <f t="shared" si="10"/>
        <v/>
      </c>
      <c r="D350" s="32" t="str">
        <f>IFERROR(テーブル_Swim014[[#This Row],[選手番号]],"")</f>
        <v/>
      </c>
      <c r="E350" s="28" t="str">
        <f>IFERROR(VLOOKUP(C350,Sheet3!A:H,8,0),"")</f>
        <v/>
      </c>
      <c r="F350" s="29" t="str">
        <f t="shared" si="11"/>
        <v/>
      </c>
      <c r="G350" s="30" t="str">
        <f>IFERROR(VLOOKUP(C350,Sheet3!A:H,3,0),"")</f>
        <v/>
      </c>
    </row>
    <row r="351" spans="3:7" x14ac:dyDescent="0.15">
      <c r="C351" s="24" t="str">
        <f t="shared" si="10"/>
        <v/>
      </c>
      <c r="D351" s="32" t="str">
        <f>IFERROR(テーブル_Swim014[[#This Row],[選手番号]],"")</f>
        <v/>
      </c>
      <c r="E351" s="28" t="str">
        <f>IFERROR(VLOOKUP(C351,Sheet3!A:H,8,0),"")</f>
        <v/>
      </c>
      <c r="F351" s="29" t="str">
        <f t="shared" si="11"/>
        <v/>
      </c>
      <c r="G351" s="30" t="str">
        <f>IFERROR(VLOOKUP(C351,Sheet3!A:H,3,0),"")</f>
        <v/>
      </c>
    </row>
    <row r="352" spans="3:7" x14ac:dyDescent="0.15">
      <c r="C352" s="24" t="str">
        <f t="shared" si="10"/>
        <v/>
      </c>
      <c r="D352" s="32" t="str">
        <f>IFERROR(テーブル_Swim014[[#This Row],[選手番号]],"")</f>
        <v/>
      </c>
      <c r="E352" s="28" t="str">
        <f>IFERROR(VLOOKUP(C352,Sheet3!A:H,8,0),"")</f>
        <v/>
      </c>
      <c r="F352" s="29" t="str">
        <f t="shared" si="11"/>
        <v/>
      </c>
      <c r="G352" s="30" t="str">
        <f>IFERROR(VLOOKUP(C352,Sheet3!A:H,3,0),"")</f>
        <v/>
      </c>
    </row>
    <row r="353" spans="3:7" x14ac:dyDescent="0.15">
      <c r="C353" s="24" t="str">
        <f t="shared" si="10"/>
        <v/>
      </c>
      <c r="D353" s="32" t="str">
        <f>IFERROR(テーブル_Swim014[[#This Row],[選手番号]],"")</f>
        <v/>
      </c>
      <c r="E353" s="28" t="str">
        <f>IFERROR(VLOOKUP(C353,Sheet3!A:H,8,0),"")</f>
        <v/>
      </c>
      <c r="F353" s="29" t="str">
        <f t="shared" si="11"/>
        <v/>
      </c>
      <c r="G353" s="30" t="str">
        <f>IFERROR(VLOOKUP(C353,Sheet3!A:H,3,0),"")</f>
        <v/>
      </c>
    </row>
    <row r="354" spans="3:7" x14ac:dyDescent="0.15">
      <c r="C354" s="24" t="str">
        <f t="shared" si="10"/>
        <v/>
      </c>
      <c r="D354" s="32" t="str">
        <f>IFERROR(テーブル_Swim014[[#This Row],[選手番号]],"")</f>
        <v/>
      </c>
      <c r="E354" s="28" t="str">
        <f>IFERROR(VLOOKUP(C354,Sheet3!A:H,8,0),"")</f>
        <v/>
      </c>
      <c r="F354" s="29" t="str">
        <f t="shared" si="11"/>
        <v/>
      </c>
      <c r="G354" s="30" t="str">
        <f>IFERROR(VLOOKUP(C354,Sheet3!A:H,3,0),"")</f>
        <v/>
      </c>
    </row>
    <row r="355" spans="3:7" x14ac:dyDescent="0.15">
      <c r="C355" s="24" t="str">
        <f t="shared" si="10"/>
        <v/>
      </c>
      <c r="D355" s="32" t="str">
        <f>IFERROR(テーブル_Swim014[[#This Row],[選手番号]],"")</f>
        <v/>
      </c>
      <c r="E355" s="28" t="str">
        <f>IFERROR(VLOOKUP(C355,Sheet3!A:H,8,0),"")</f>
        <v/>
      </c>
      <c r="F355" s="29" t="str">
        <f t="shared" si="11"/>
        <v/>
      </c>
      <c r="G355" s="30" t="str">
        <f>IFERROR(VLOOKUP(C355,Sheet3!A:H,3,0),"")</f>
        <v/>
      </c>
    </row>
    <row r="356" spans="3:7" x14ac:dyDescent="0.15">
      <c r="C356" s="24" t="str">
        <f t="shared" si="10"/>
        <v/>
      </c>
      <c r="D356" s="32" t="str">
        <f>IFERROR(テーブル_Swim014[[#This Row],[選手番号]],"")</f>
        <v/>
      </c>
      <c r="E356" s="28" t="str">
        <f>IFERROR(VLOOKUP(C356,Sheet3!A:H,8,0),"")</f>
        <v/>
      </c>
      <c r="F356" s="29" t="str">
        <f t="shared" si="11"/>
        <v/>
      </c>
      <c r="G356" s="30" t="str">
        <f>IFERROR(VLOOKUP(C356,Sheet3!A:H,3,0),"")</f>
        <v/>
      </c>
    </row>
    <row r="357" spans="3:7" x14ac:dyDescent="0.15">
      <c r="C357" s="24" t="str">
        <f t="shared" si="10"/>
        <v/>
      </c>
      <c r="D357" s="32" t="str">
        <f>IFERROR(テーブル_Swim014[[#This Row],[選手番号]],"")</f>
        <v/>
      </c>
      <c r="E357" s="28" t="str">
        <f>IFERROR(VLOOKUP(C357,Sheet3!A:H,8,0),"")</f>
        <v/>
      </c>
      <c r="F357" s="29" t="str">
        <f t="shared" si="11"/>
        <v/>
      </c>
      <c r="G357" s="30" t="str">
        <f>IFERROR(VLOOKUP(C357,Sheet3!A:H,3,0),"")</f>
        <v/>
      </c>
    </row>
    <row r="358" spans="3:7" x14ac:dyDescent="0.15">
      <c r="C358" s="24" t="str">
        <f t="shared" si="10"/>
        <v/>
      </c>
      <c r="D358" s="32" t="str">
        <f>IFERROR(テーブル_Swim014[[#This Row],[選手番号]],"")</f>
        <v/>
      </c>
      <c r="E358" s="28" t="str">
        <f>IFERROR(VLOOKUP(C358,Sheet3!A:H,8,0),"")</f>
        <v/>
      </c>
      <c r="F358" s="29" t="str">
        <f t="shared" si="11"/>
        <v/>
      </c>
      <c r="G358" s="30" t="str">
        <f>IFERROR(VLOOKUP(C358,Sheet3!A:H,3,0),"")</f>
        <v/>
      </c>
    </row>
    <row r="359" spans="3:7" x14ac:dyDescent="0.15">
      <c r="C359" s="24" t="str">
        <f t="shared" si="10"/>
        <v/>
      </c>
      <c r="D359" s="32" t="str">
        <f>IFERROR(テーブル_Swim014[[#This Row],[選手番号]],"")</f>
        <v/>
      </c>
      <c r="E359" s="28" t="str">
        <f>IFERROR(VLOOKUP(C359,Sheet3!A:H,8,0),"")</f>
        <v/>
      </c>
      <c r="F359" s="29" t="str">
        <f t="shared" si="11"/>
        <v/>
      </c>
      <c r="G359" s="30" t="str">
        <f>IFERROR(VLOOKUP(C359,Sheet3!A:H,3,0),"")</f>
        <v/>
      </c>
    </row>
    <row r="360" spans="3:7" x14ac:dyDescent="0.15">
      <c r="C360" s="24" t="str">
        <f t="shared" si="10"/>
        <v/>
      </c>
      <c r="D360" s="32" t="str">
        <f>IFERROR(テーブル_Swim014[[#This Row],[選手番号]],"")</f>
        <v/>
      </c>
      <c r="E360" s="28" t="str">
        <f>IFERROR(VLOOKUP(C360,Sheet3!A:H,8,0),"")</f>
        <v/>
      </c>
      <c r="F360" s="29" t="str">
        <f t="shared" si="11"/>
        <v/>
      </c>
      <c r="G360" s="30" t="str">
        <f>IFERROR(VLOOKUP(C360,Sheet3!A:H,3,0),"")</f>
        <v/>
      </c>
    </row>
    <row r="361" spans="3:7" x14ac:dyDescent="0.15">
      <c r="C361" s="24" t="str">
        <f t="shared" si="10"/>
        <v/>
      </c>
      <c r="D361" s="32" t="str">
        <f>IFERROR(テーブル_Swim014[[#This Row],[選手番号]],"")</f>
        <v/>
      </c>
      <c r="E361" s="28" t="str">
        <f>IFERROR(VLOOKUP(C361,Sheet3!A:H,8,0),"")</f>
        <v/>
      </c>
      <c r="F361" s="29" t="str">
        <f t="shared" si="11"/>
        <v/>
      </c>
      <c r="G361" s="30" t="str">
        <f>IFERROR(VLOOKUP(C361,Sheet3!A:H,3,0),"")</f>
        <v/>
      </c>
    </row>
    <row r="362" spans="3:7" x14ac:dyDescent="0.15">
      <c r="C362" s="24" t="str">
        <f t="shared" si="10"/>
        <v/>
      </c>
      <c r="D362" s="32" t="str">
        <f>IFERROR(テーブル_Swim014[[#This Row],[選手番号]],"")</f>
        <v/>
      </c>
      <c r="E362" s="28" t="str">
        <f>IFERROR(VLOOKUP(C362,Sheet3!A:H,8,0),"")</f>
        <v/>
      </c>
      <c r="F362" s="29" t="str">
        <f t="shared" si="11"/>
        <v/>
      </c>
      <c r="G362" s="30" t="str">
        <f>IFERROR(VLOOKUP(C362,Sheet3!A:H,3,0),"")</f>
        <v/>
      </c>
    </row>
    <row r="363" spans="3:7" x14ac:dyDescent="0.15">
      <c r="C363" s="24" t="str">
        <f t="shared" si="10"/>
        <v/>
      </c>
      <c r="D363" s="32" t="str">
        <f>IFERROR(テーブル_Swim014[[#This Row],[選手番号]],"")</f>
        <v/>
      </c>
      <c r="E363" s="28" t="str">
        <f>IFERROR(VLOOKUP(C363,Sheet3!A:H,8,0),"")</f>
        <v/>
      </c>
      <c r="F363" s="29" t="str">
        <f t="shared" si="11"/>
        <v/>
      </c>
      <c r="G363" s="30" t="str">
        <f>IFERROR(VLOOKUP(C363,Sheet3!A:H,3,0),"")</f>
        <v/>
      </c>
    </row>
    <row r="364" spans="3:7" x14ac:dyDescent="0.15">
      <c r="C364" s="24" t="str">
        <f t="shared" si="10"/>
        <v/>
      </c>
      <c r="D364" s="32" t="str">
        <f>IFERROR(テーブル_Swim014[[#This Row],[選手番号]],"")</f>
        <v/>
      </c>
      <c r="E364" s="28" t="str">
        <f>IFERROR(VLOOKUP(C364,Sheet3!A:H,8,0),"")</f>
        <v/>
      </c>
      <c r="F364" s="29" t="str">
        <f t="shared" si="11"/>
        <v/>
      </c>
      <c r="G364" s="30" t="str">
        <f>IFERROR(VLOOKUP(C364,Sheet3!A:H,3,0),"")</f>
        <v/>
      </c>
    </row>
    <row r="365" spans="3:7" x14ac:dyDescent="0.15">
      <c r="C365" s="24" t="str">
        <f t="shared" si="10"/>
        <v/>
      </c>
      <c r="D365" s="32" t="str">
        <f>IFERROR(テーブル_Swim014[[#This Row],[選手番号]],"")</f>
        <v/>
      </c>
      <c r="E365" s="28" t="str">
        <f>IFERROR(VLOOKUP(C365,Sheet3!A:H,8,0),"")</f>
        <v/>
      </c>
      <c r="F365" s="29" t="str">
        <f t="shared" si="11"/>
        <v/>
      </c>
      <c r="G365" s="30" t="str">
        <f>IFERROR(VLOOKUP(C365,Sheet3!A:H,3,0),"")</f>
        <v/>
      </c>
    </row>
    <row r="366" spans="3:7" x14ac:dyDescent="0.15">
      <c r="C366" s="24" t="str">
        <f t="shared" si="10"/>
        <v/>
      </c>
      <c r="D366" s="32" t="str">
        <f>IFERROR(テーブル_Swim014[[#This Row],[選手番号]],"")</f>
        <v/>
      </c>
      <c r="E366" s="28" t="str">
        <f>IFERROR(VLOOKUP(C366,Sheet3!A:H,8,0),"")</f>
        <v/>
      </c>
      <c r="F366" s="29" t="str">
        <f t="shared" si="11"/>
        <v/>
      </c>
      <c r="G366" s="30" t="str">
        <f>IFERROR(VLOOKUP(C366,Sheet3!A:H,3,0),"")</f>
        <v/>
      </c>
    </row>
    <row r="367" spans="3:7" x14ac:dyDescent="0.15">
      <c r="C367" s="24" t="str">
        <f t="shared" si="10"/>
        <v/>
      </c>
      <c r="D367" s="32" t="str">
        <f>IFERROR(テーブル_Swim014[[#This Row],[選手番号]],"")</f>
        <v/>
      </c>
      <c r="E367" s="28" t="str">
        <f>IFERROR(VLOOKUP(C367,Sheet3!A:H,8,0),"")</f>
        <v/>
      </c>
      <c r="F367" s="29" t="str">
        <f t="shared" si="11"/>
        <v/>
      </c>
      <c r="G367" s="30" t="str">
        <f>IFERROR(VLOOKUP(C367,Sheet3!A:H,3,0),"")</f>
        <v/>
      </c>
    </row>
    <row r="368" spans="3:7" x14ac:dyDescent="0.15">
      <c r="C368" s="24" t="str">
        <f t="shared" si="10"/>
        <v/>
      </c>
      <c r="D368" s="32" t="str">
        <f>IFERROR(テーブル_Swim014[[#This Row],[選手番号]],"")</f>
        <v/>
      </c>
      <c r="E368" s="28" t="str">
        <f>IFERROR(VLOOKUP(C368,Sheet3!A:H,8,0),"")</f>
        <v/>
      </c>
      <c r="F368" s="29" t="str">
        <f t="shared" si="11"/>
        <v/>
      </c>
      <c r="G368" s="30" t="str">
        <f>IFERROR(VLOOKUP(C368,Sheet3!A:H,3,0),"")</f>
        <v/>
      </c>
    </row>
    <row r="369" spans="3:7" x14ac:dyDescent="0.15">
      <c r="C369" s="24" t="str">
        <f t="shared" si="10"/>
        <v/>
      </c>
      <c r="D369" s="32" t="str">
        <f>IFERROR(テーブル_Swim014[[#This Row],[選手番号]],"")</f>
        <v/>
      </c>
      <c r="E369" s="28" t="str">
        <f>IFERROR(VLOOKUP(C369,Sheet3!A:H,8,0),"")</f>
        <v/>
      </c>
      <c r="F369" s="29" t="str">
        <f t="shared" si="11"/>
        <v/>
      </c>
      <c r="G369" s="30" t="str">
        <f>IFERROR(VLOOKUP(C369,Sheet3!A:H,3,0),"")</f>
        <v/>
      </c>
    </row>
    <row r="370" spans="3:7" x14ac:dyDescent="0.15">
      <c r="C370" s="24" t="str">
        <f t="shared" si="10"/>
        <v/>
      </c>
      <c r="D370" s="32" t="str">
        <f>IFERROR(テーブル_Swim014[[#This Row],[選手番号]],"")</f>
        <v/>
      </c>
      <c r="E370" s="28" t="str">
        <f>IFERROR(VLOOKUP(C370,Sheet3!A:H,8,0),"")</f>
        <v/>
      </c>
      <c r="F370" s="29" t="str">
        <f t="shared" si="11"/>
        <v/>
      </c>
      <c r="G370" s="30" t="str">
        <f>IFERROR(VLOOKUP(C370,Sheet3!A:H,3,0),"")</f>
        <v/>
      </c>
    </row>
    <row r="371" spans="3:7" x14ac:dyDescent="0.15">
      <c r="C371" s="24" t="str">
        <f t="shared" si="10"/>
        <v/>
      </c>
      <c r="D371" s="32" t="str">
        <f>IFERROR(テーブル_Swim014[[#This Row],[選手番号]],"")</f>
        <v/>
      </c>
      <c r="E371" s="28" t="str">
        <f>IFERROR(VLOOKUP(C371,Sheet3!A:H,8,0),"")</f>
        <v/>
      </c>
      <c r="F371" s="29" t="str">
        <f t="shared" si="11"/>
        <v/>
      </c>
      <c r="G371" s="30" t="str">
        <f>IFERROR(VLOOKUP(C371,Sheet3!A:H,3,0),"")</f>
        <v/>
      </c>
    </row>
    <row r="372" spans="3:7" x14ac:dyDescent="0.15">
      <c r="C372" s="24" t="str">
        <f t="shared" si="10"/>
        <v/>
      </c>
      <c r="D372" s="32" t="str">
        <f>IFERROR(テーブル_Swim014[[#This Row],[選手番号]],"")</f>
        <v/>
      </c>
      <c r="E372" s="28" t="str">
        <f>IFERROR(VLOOKUP(C372,Sheet3!A:H,8,0),"")</f>
        <v/>
      </c>
      <c r="F372" s="29" t="str">
        <f t="shared" si="11"/>
        <v/>
      </c>
      <c r="G372" s="30" t="str">
        <f>IFERROR(VLOOKUP(C372,Sheet3!A:H,3,0),"")</f>
        <v/>
      </c>
    </row>
    <row r="373" spans="3:7" x14ac:dyDescent="0.15">
      <c r="C373" s="24" t="str">
        <f t="shared" si="10"/>
        <v/>
      </c>
      <c r="D373" s="32" t="str">
        <f>IFERROR(テーブル_Swim014[[#This Row],[選手番号]],"")</f>
        <v/>
      </c>
      <c r="E373" s="28" t="str">
        <f>IFERROR(VLOOKUP(C373,Sheet3!A:H,8,0),"")</f>
        <v/>
      </c>
      <c r="F373" s="29" t="str">
        <f t="shared" si="11"/>
        <v/>
      </c>
      <c r="G373" s="30" t="str">
        <f>IFERROR(VLOOKUP(C373,Sheet3!A:H,3,0),"")</f>
        <v/>
      </c>
    </row>
    <row r="374" spans="3:7" x14ac:dyDescent="0.15">
      <c r="C374" s="24" t="str">
        <f t="shared" si="10"/>
        <v/>
      </c>
      <c r="D374" s="32" t="str">
        <f>IFERROR(テーブル_Swim014[[#This Row],[選手番号]],"")</f>
        <v/>
      </c>
      <c r="E374" s="28" t="str">
        <f>IFERROR(VLOOKUP(C374,Sheet3!A:H,8,0),"")</f>
        <v/>
      </c>
      <c r="F374" s="29" t="str">
        <f t="shared" si="11"/>
        <v/>
      </c>
      <c r="G374" s="30" t="str">
        <f>IFERROR(VLOOKUP(C374,Sheet3!A:H,3,0),"")</f>
        <v/>
      </c>
    </row>
    <row r="375" spans="3:7" x14ac:dyDescent="0.15">
      <c r="C375" s="24" t="str">
        <f t="shared" si="10"/>
        <v/>
      </c>
      <c r="D375" s="32" t="str">
        <f>IFERROR(テーブル_Swim014[[#This Row],[選手番号]],"")</f>
        <v/>
      </c>
      <c r="E375" s="28" t="str">
        <f>IFERROR(VLOOKUP(C375,Sheet3!A:H,8,0),"")</f>
        <v/>
      </c>
      <c r="F375" s="29" t="str">
        <f t="shared" si="11"/>
        <v/>
      </c>
      <c r="G375" s="30" t="str">
        <f>IFERROR(VLOOKUP(C375,Sheet3!A:H,3,0),"")</f>
        <v/>
      </c>
    </row>
    <row r="376" spans="3:7" x14ac:dyDescent="0.15">
      <c r="C376" s="24" t="str">
        <f t="shared" si="10"/>
        <v/>
      </c>
      <c r="D376" s="32" t="str">
        <f>IFERROR(テーブル_Swim014[[#This Row],[選手番号]],"")</f>
        <v/>
      </c>
      <c r="E376" s="28" t="str">
        <f>IFERROR(VLOOKUP(C376,Sheet3!A:H,8,0),"")</f>
        <v/>
      </c>
      <c r="F376" s="29" t="str">
        <f t="shared" si="11"/>
        <v/>
      </c>
      <c r="G376" s="30" t="str">
        <f>IFERROR(VLOOKUP(C376,Sheet3!A:H,3,0),"")</f>
        <v/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194</v>
      </c>
      <c r="E1" s="43"/>
      <c r="F1" s="43" t="s">
        <v>195</v>
      </c>
      <c r="G1" s="43" t="s">
        <v>196</v>
      </c>
    </row>
    <row r="2" spans="1:7" ht="20.100000000000001" customHeight="1" x14ac:dyDescent="0.15">
      <c r="A2" s="42">
        <f>IFERROR(テーブル_Swim013[[#This Row],[チーム番号]],"")</f>
        <v>0</v>
      </c>
      <c r="B2" s="42">
        <f>IFERROR(テーブル_Swim013[[#This Row],[チーム名]],"")</f>
        <v>0</v>
      </c>
      <c r="C2" s="42">
        <f>IFERROR(テーブル_Swim013[[#This Row],[性別]],"")</f>
        <v>0</v>
      </c>
      <c r="D2" s="42" t="str">
        <f>IFERROR(VLOOKUP(C2,Sheet6!A:B,2,0),"")</f>
        <v/>
      </c>
      <c r="E2" s="42">
        <f>テーブル_Swim013[[#This Row],[クラス番号]]</f>
        <v>0</v>
      </c>
      <c r="F2" s="42" t="str">
        <f>IFERROR(VLOOKUP(E2,Sheet5!A:B,2,0),"")</f>
        <v/>
      </c>
      <c r="G2" s="42" t="str">
        <f>IFERROR(CONCATENATE(テーブル_Swim013[[#This Row],[距離]],テーブル_Swim013[[#This Row],[種目]]),"")</f>
        <v/>
      </c>
    </row>
    <row r="3" spans="1:7" ht="20.100000000000001" customHeight="1" x14ac:dyDescent="0.15">
      <c r="A3" s="42" t="str">
        <f>IFERROR(テーブル_Swim013[[#This Row],[チーム番号]],"")</f>
        <v/>
      </c>
      <c r="B3" s="42" t="str">
        <f>IFERROR(テーブル_Swim013[[#This Row],[チーム名]],"")</f>
        <v/>
      </c>
      <c r="C3" s="42" t="str">
        <f>IFERROR(テーブル_Swim013[[#This Row],[性別]],"")</f>
        <v/>
      </c>
      <c r="D3" s="42" t="str">
        <f>IFERROR(VLOOKUP(C3,Sheet6!A:B,2,0),"")</f>
        <v/>
      </c>
      <c r="E3" s="42" t="e">
        <f>テーブル_Swim013[[#This Row],[クラス番号]]</f>
        <v>#VALUE!</v>
      </c>
      <c r="F3" s="42" t="str">
        <f>IFERROR(VLOOKUP(E3,Sheet5!A:B,2,0),"")</f>
        <v/>
      </c>
      <c r="G3" s="42" t="str">
        <f>IFERROR(CONCATENATE(テーブル_Swim013[[#This Row],[距離]],テーブル_Swim013[[#This Row],[種目]]),"")</f>
        <v/>
      </c>
    </row>
    <row r="4" spans="1:7" ht="20.100000000000001" customHeight="1" x14ac:dyDescent="0.15">
      <c r="A4" s="42" t="str">
        <f>IFERROR(テーブル_Swim013[[#This Row],[チーム番号]],"")</f>
        <v/>
      </c>
      <c r="B4" s="42" t="str">
        <f>IFERROR(テーブル_Swim013[[#This Row],[チーム名]],"")</f>
        <v/>
      </c>
      <c r="C4" s="42" t="str">
        <f>IFERROR(テーブル_Swim013[[#This Row],[性別]],"")</f>
        <v/>
      </c>
      <c r="D4" s="42" t="str">
        <f>IFERROR(VLOOKUP(C4,Sheet6!A:B,2,0),"")</f>
        <v/>
      </c>
      <c r="E4" s="42" t="e">
        <f>テーブル_Swim013[[#This Row],[クラス番号]]</f>
        <v>#VALUE!</v>
      </c>
      <c r="F4" s="42" t="str">
        <f>IFERROR(VLOOKUP(E4,Sheet5!A:B,2,0),"")</f>
        <v/>
      </c>
      <c r="G4" s="42" t="str">
        <f>IFERROR(CONCATENATE(テーブル_Swim013[[#This Row],[距離]],テーブル_Swim013[[#This Row],[種目]]),"")</f>
        <v/>
      </c>
    </row>
    <row r="5" spans="1:7" ht="20.100000000000001" customHeight="1" x14ac:dyDescent="0.15">
      <c r="A5" s="42" t="str">
        <f>IFERROR(テーブル_Swim013[[#This Row],[チーム番号]],"")</f>
        <v/>
      </c>
      <c r="B5" s="42" t="str">
        <f>IFERROR(テーブル_Swim013[[#This Row],[チーム名]],"")</f>
        <v/>
      </c>
      <c r="C5" s="42" t="str">
        <f>IFERROR(テーブル_Swim013[[#This Row],[性別]],"")</f>
        <v/>
      </c>
      <c r="D5" s="42" t="str">
        <f>IFERROR(VLOOKUP(C5,Sheet6!A:B,2,0),"")</f>
        <v/>
      </c>
      <c r="E5" s="42" t="e">
        <f>テーブル_Swim013[[#This Row],[クラス番号]]</f>
        <v>#VALUE!</v>
      </c>
      <c r="F5" s="42" t="str">
        <f>IFERROR(VLOOKUP(E5,Sheet5!A:B,2,0),"")</f>
        <v/>
      </c>
      <c r="G5" s="42" t="str">
        <f>IFERROR(CONCATENATE(テーブル_Swim013[[#This Row],[距離]],テーブル_Swim013[[#This Row],[種目]]),"")</f>
        <v/>
      </c>
    </row>
    <row r="6" spans="1:7" ht="20.100000000000001" customHeight="1" x14ac:dyDescent="0.15">
      <c r="A6" s="42" t="str">
        <f>IFERROR(テーブル_Swim013[[#This Row],[チーム番号]],"")</f>
        <v/>
      </c>
      <c r="B6" s="42" t="str">
        <f>IFERROR(テーブル_Swim013[[#This Row],[チーム名]],"")</f>
        <v/>
      </c>
      <c r="C6" s="42" t="str">
        <f>IFERROR(テーブル_Swim013[[#This Row],[性別]],"")</f>
        <v/>
      </c>
      <c r="D6" s="42" t="str">
        <f>IFERROR(VLOOKUP(C6,Sheet6!A:B,2,0),"")</f>
        <v/>
      </c>
      <c r="E6" s="42" t="e">
        <f>テーブル_Swim013[[#This Row],[クラス番号]]</f>
        <v>#VALUE!</v>
      </c>
      <c r="F6" s="42" t="str">
        <f>IFERROR(VLOOKUP(E6,Sheet5!A:B,2,0),"")</f>
        <v/>
      </c>
      <c r="G6" s="42" t="str">
        <f>IFERROR(CONCATENATE(テーブル_Swim013[[#This Row],[距離]],テーブル_Swim013[[#This Row],[種目]]),"")</f>
        <v/>
      </c>
    </row>
    <row r="7" spans="1:7" ht="20.100000000000001" customHeight="1" x14ac:dyDescent="0.15">
      <c r="A7" s="42" t="str">
        <f>IFERROR(テーブル_Swim013[[#This Row],[チーム番号]],"")</f>
        <v/>
      </c>
      <c r="B7" s="42" t="str">
        <f>IFERROR(テーブル_Swim013[[#This Row],[チーム名]],"")</f>
        <v/>
      </c>
      <c r="C7" s="42" t="str">
        <f>IFERROR(テーブル_Swim013[[#This Row],[性別]],"")</f>
        <v/>
      </c>
      <c r="D7" s="42" t="str">
        <f>IFERROR(VLOOKUP(C7,Sheet6!A:B,2,0),"")</f>
        <v/>
      </c>
      <c r="E7" s="42" t="e">
        <f>テーブル_Swim013[[#This Row],[クラス番号]]</f>
        <v>#VALUE!</v>
      </c>
      <c r="F7" s="42" t="str">
        <f>IFERROR(VLOOKUP(E7,Sheet5!A:B,2,0),"")</f>
        <v/>
      </c>
      <c r="G7" s="42" t="str">
        <f>IFERROR(CONCATENATE(テーブル_Swim013[[#This Row],[距離]],テーブル_Swim013[[#This Row],[種目]]),"")</f>
        <v/>
      </c>
    </row>
    <row r="8" spans="1:7" ht="20.100000000000001" customHeight="1" x14ac:dyDescent="0.15">
      <c r="A8" s="42" t="str">
        <f>IFERROR(テーブル_Swim013[[#This Row],[チーム番号]],"")</f>
        <v/>
      </c>
      <c r="B8" s="42" t="str">
        <f>IFERROR(テーブル_Swim013[[#This Row],[チーム名]],"")</f>
        <v/>
      </c>
      <c r="C8" s="42" t="str">
        <f>IFERROR(テーブル_Swim013[[#This Row],[性別]],"")</f>
        <v/>
      </c>
      <c r="D8" s="42" t="str">
        <f>IFERROR(VLOOKUP(C8,Sheet6!A:B,2,0),"")</f>
        <v/>
      </c>
      <c r="E8" s="42" t="e">
        <f>テーブル_Swim013[[#This Row],[クラス番号]]</f>
        <v>#VALUE!</v>
      </c>
      <c r="F8" s="42" t="str">
        <f>IFERROR(VLOOKUP(E8,Sheet5!A:B,2,0),"")</f>
        <v/>
      </c>
      <c r="G8" s="42" t="str">
        <f>IFERROR(CONCATENATE(テーブル_Swim013[[#This Row],[距離]],テーブル_Swim013[[#This Row],[種目]]),"")</f>
        <v/>
      </c>
    </row>
    <row r="9" spans="1:7" ht="20.100000000000001" customHeight="1" x14ac:dyDescent="0.15">
      <c r="A9" s="42" t="str">
        <f>IFERROR(テーブル_Swim013[[#This Row],[チーム番号]],"")</f>
        <v/>
      </c>
      <c r="B9" s="42" t="str">
        <f>IFERROR(テーブル_Swim013[[#This Row],[チーム名]],"")</f>
        <v/>
      </c>
      <c r="C9" s="42" t="str">
        <f>IFERROR(テーブル_Swim013[[#This Row],[性別]],"")</f>
        <v/>
      </c>
      <c r="D9" s="42" t="str">
        <f>IFERROR(VLOOKUP(C9,Sheet6!A:B,2,0),"")</f>
        <v/>
      </c>
      <c r="E9" s="42" t="e">
        <f>テーブル_Swim013[[#This Row],[クラス番号]]</f>
        <v>#VALUE!</v>
      </c>
      <c r="F9" s="42" t="str">
        <f>IFERROR(VLOOKUP(E9,Sheet5!A:B,2,0),"")</f>
        <v/>
      </c>
      <c r="G9" s="42" t="str">
        <f>IFERROR(CONCATENATE(テーブル_Swim013[[#This Row],[距離]],テーブル_Swim013[[#This Row],[種目]]),"")</f>
        <v/>
      </c>
    </row>
    <row r="10" spans="1:7" ht="20.100000000000001" customHeight="1" x14ac:dyDescent="0.15">
      <c r="A10" s="42" t="str">
        <f>IFERROR(テーブル_Swim013[[#This Row],[チーム番号]],"")</f>
        <v/>
      </c>
      <c r="B10" s="42" t="str">
        <f>IFERROR(テーブル_Swim013[[#This Row],[チーム名]],"")</f>
        <v/>
      </c>
      <c r="C10" s="42" t="str">
        <f>IFERROR(テーブル_Swim013[[#This Row],[性別]],"")</f>
        <v/>
      </c>
      <c r="D10" s="42" t="str">
        <f>IFERROR(VLOOKUP(C10,Sheet6!A:B,2,0),"")</f>
        <v/>
      </c>
      <c r="E10" s="42" t="e">
        <f>テーブル_Swim013[[#This Row],[クラス番号]]</f>
        <v>#VALUE!</v>
      </c>
      <c r="F10" s="42" t="str">
        <f>IFERROR(VLOOKUP(E10,Sheet5!A:B,2,0),"")</f>
        <v/>
      </c>
      <c r="G10" s="42" t="str">
        <f>IFERROR(CONCATENATE(テーブル_Swim013[[#This Row],[距離]],テーブル_Swim013[[#This Row],[種目]]),"")</f>
        <v/>
      </c>
    </row>
    <row r="11" spans="1:7" ht="20.100000000000001" customHeight="1" x14ac:dyDescent="0.15">
      <c r="A11" s="42" t="str">
        <f>IFERROR(テーブル_Swim013[[#This Row],[チーム番号]],"")</f>
        <v/>
      </c>
      <c r="B11" s="42" t="str">
        <f>IFERROR(テーブル_Swim013[[#This Row],[チーム名]],"")</f>
        <v/>
      </c>
      <c r="C11" s="42" t="str">
        <f>IFERROR(テーブル_Swim013[[#This Row],[性別]],"")</f>
        <v/>
      </c>
      <c r="D11" s="42" t="str">
        <f>IFERROR(VLOOKUP(C11,Sheet6!A:B,2,0),"")</f>
        <v/>
      </c>
      <c r="E11" s="42" t="e">
        <f>テーブル_Swim013[[#This Row],[クラス番号]]</f>
        <v>#VALUE!</v>
      </c>
      <c r="F11" s="42" t="str">
        <f>IFERROR(VLOOKUP(E11,Sheet5!A:B,2,0),"")</f>
        <v/>
      </c>
      <c r="G11" s="42" t="str">
        <f>IFERROR(CONCATENATE(テーブル_Swim013[[#This Row],[距離]],テーブル_Swim013[[#This Row],[種目]]),"")</f>
        <v/>
      </c>
    </row>
    <row r="12" spans="1:7" ht="20.100000000000001" customHeight="1" x14ac:dyDescent="0.15">
      <c r="A12" s="42" t="str">
        <f>IFERROR(テーブル_Swim013[[#This Row],[チーム番号]],"")</f>
        <v/>
      </c>
      <c r="B12" s="42" t="str">
        <f>IFERROR(テーブル_Swim013[[#This Row],[チーム名]],"")</f>
        <v/>
      </c>
      <c r="C12" s="42" t="str">
        <f>IFERROR(テーブル_Swim013[[#This Row],[性別]],"")</f>
        <v/>
      </c>
      <c r="D12" s="42" t="str">
        <f>IFERROR(VLOOKUP(C12,Sheet6!A:B,2,0),"")</f>
        <v/>
      </c>
      <c r="E12" s="42" t="e">
        <f>テーブル_Swim013[[#This Row],[クラス番号]]</f>
        <v>#VALUE!</v>
      </c>
      <c r="F12" s="42" t="str">
        <f>IFERROR(VLOOKUP(E12,Sheet5!A:B,2,0),"")</f>
        <v/>
      </c>
      <c r="G12" s="42" t="str">
        <f>IFERROR(CONCATENATE(テーブル_Swim013[[#This Row],[距離]],テーブル_Swim013[[#This Row],[種目]]),"")</f>
        <v/>
      </c>
    </row>
    <row r="13" spans="1:7" ht="20.100000000000001" customHeight="1" x14ac:dyDescent="0.15">
      <c r="A13" s="42" t="str">
        <f>IFERROR(テーブル_Swim013[[#This Row],[チーム番号]],"")</f>
        <v/>
      </c>
      <c r="B13" s="42" t="str">
        <f>IFERROR(テーブル_Swim013[[#This Row],[チーム名]],"")</f>
        <v/>
      </c>
      <c r="C13" s="42" t="str">
        <f>IFERROR(テーブル_Swim013[[#This Row],[性別]],"")</f>
        <v/>
      </c>
      <c r="D13" s="42" t="str">
        <f>IFERROR(VLOOKUP(C13,Sheet6!A:B,2,0),"")</f>
        <v/>
      </c>
      <c r="E13" s="42" t="e">
        <f>テーブル_Swim013[[#This Row],[クラス番号]]</f>
        <v>#VALUE!</v>
      </c>
      <c r="F13" s="42" t="str">
        <f>IFERROR(VLOOKUP(E13,Sheet5!A:B,2,0),"")</f>
        <v/>
      </c>
      <c r="G13" s="42" t="str">
        <f>IFERROR(CONCATENATE(テーブル_Swim013[[#This Row],[距離]],テーブル_Swim013[[#This Row],[種目]]),"")</f>
        <v/>
      </c>
    </row>
    <row r="14" spans="1:7" ht="20.100000000000001" customHeight="1" x14ac:dyDescent="0.15">
      <c r="A14" s="42" t="str">
        <f>IFERROR(テーブル_Swim013[[#This Row],[チーム番号]],"")</f>
        <v/>
      </c>
      <c r="B14" s="42" t="str">
        <f>IFERROR(テーブル_Swim013[[#This Row],[チーム名]],"")</f>
        <v/>
      </c>
      <c r="C14" s="42" t="str">
        <f>IFERROR(テーブル_Swim013[[#This Row],[性別]],"")</f>
        <v/>
      </c>
      <c r="D14" s="42" t="str">
        <f>IFERROR(VLOOKUP(C14,Sheet6!A:B,2,0),"")</f>
        <v/>
      </c>
      <c r="E14" s="42" t="e">
        <f>テーブル_Swim013[[#This Row],[クラス番号]]</f>
        <v>#VALUE!</v>
      </c>
      <c r="F14" s="42" t="str">
        <f>IFERROR(VLOOKUP(E14,Sheet5!A:B,2,0),"")</f>
        <v/>
      </c>
      <c r="G14" s="42" t="str">
        <f>IFERROR(CONCATENATE(テーブル_Swim013[[#This Row],[距離]],テーブル_Swim013[[#This Row],[種目]]),"")</f>
        <v/>
      </c>
    </row>
    <row r="15" spans="1:7" ht="20.100000000000001" customHeight="1" x14ac:dyDescent="0.15">
      <c r="A15" s="42" t="str">
        <f>IFERROR(テーブル_Swim013[[#This Row],[チーム番号]],"")</f>
        <v/>
      </c>
      <c r="B15" s="42" t="str">
        <f>IFERROR(テーブル_Swim013[[#This Row],[チーム名]],"")</f>
        <v/>
      </c>
      <c r="C15" s="42" t="str">
        <f>IFERROR(テーブル_Swim013[[#This Row],[性別]],"")</f>
        <v/>
      </c>
      <c r="D15" s="42" t="str">
        <f>IFERROR(VLOOKUP(C15,Sheet6!A:B,2,0),"")</f>
        <v/>
      </c>
      <c r="E15" s="42" t="e">
        <f>テーブル_Swim013[[#This Row],[クラス番号]]</f>
        <v>#VALUE!</v>
      </c>
      <c r="F15" s="42" t="str">
        <f>IFERROR(VLOOKUP(E15,Sheet5!A:B,2,0),"")</f>
        <v/>
      </c>
      <c r="G15" s="42" t="str">
        <f>IFERROR(CONCATENATE(テーブル_Swim013[[#This Row],[距離]],テーブル_Swim013[[#This Row],[種目]]),"")</f>
        <v/>
      </c>
    </row>
    <row r="16" spans="1:7" ht="20.100000000000001" customHeight="1" x14ac:dyDescent="0.15">
      <c r="A16" s="42" t="str">
        <f>IFERROR(テーブル_Swim013[[#This Row],[チーム番号]],"")</f>
        <v/>
      </c>
      <c r="B16" s="42" t="str">
        <f>IFERROR(テーブル_Swim013[[#This Row],[チーム名]],"")</f>
        <v/>
      </c>
      <c r="C16" s="42" t="str">
        <f>IFERROR(テーブル_Swim013[[#This Row],[性別]],"")</f>
        <v/>
      </c>
      <c r="D16" s="42" t="str">
        <f>IFERROR(VLOOKUP(C16,Sheet6!A:B,2,0),"")</f>
        <v/>
      </c>
      <c r="E16" s="42" t="e">
        <f>テーブル_Swim013[[#This Row],[クラス番号]]</f>
        <v>#VALUE!</v>
      </c>
      <c r="F16" s="42" t="str">
        <f>IFERROR(VLOOKUP(E16,Sheet5!A:B,2,0),"")</f>
        <v/>
      </c>
      <c r="G16" s="42" t="str">
        <f>IFERROR(CONCATENATE(テーブル_Swim013[[#This Row],[距離]],テーブル_Swim013[[#This Row],[種目]]),"")</f>
        <v/>
      </c>
    </row>
    <row r="17" spans="1:7" ht="20.100000000000001" customHeight="1" x14ac:dyDescent="0.15">
      <c r="A17" s="42" t="str">
        <f>IFERROR(テーブル_Swim013[[#This Row],[チーム番号]],"")</f>
        <v/>
      </c>
      <c r="B17" s="42" t="str">
        <f>IFERROR(テーブル_Swim013[[#This Row],[チーム名]],"")</f>
        <v/>
      </c>
      <c r="C17" s="42" t="str">
        <f>IFERROR(テーブル_Swim013[[#This Row],[性別]],"")</f>
        <v/>
      </c>
      <c r="D17" s="42" t="str">
        <f>IFERROR(VLOOKUP(C17,Sheet6!A:B,2,0),"")</f>
        <v/>
      </c>
      <c r="E17" s="42" t="e">
        <f>テーブル_Swim013[[#This Row],[クラス番号]]</f>
        <v>#VALUE!</v>
      </c>
      <c r="F17" s="42" t="str">
        <f>IFERROR(VLOOKUP(E17,Sheet5!A:B,2,0),"")</f>
        <v/>
      </c>
      <c r="G17" s="42" t="str">
        <f>IFERROR(CONCATENATE(テーブル_Swim013[[#This Row],[距離]],テーブル_Swim013[[#This Row],[種目]]),"")</f>
        <v/>
      </c>
    </row>
    <row r="18" spans="1:7" ht="20.100000000000001" customHeight="1" x14ac:dyDescent="0.15">
      <c r="A18" s="42" t="str">
        <f>IFERROR(テーブル_Swim013[[#This Row],[チーム番号]],"")</f>
        <v/>
      </c>
      <c r="B18" s="42" t="str">
        <f>IFERROR(テーブル_Swim013[[#This Row],[チーム名]],"")</f>
        <v/>
      </c>
      <c r="C18" s="42" t="str">
        <f>IFERROR(テーブル_Swim013[[#This Row],[性別]],"")</f>
        <v/>
      </c>
      <c r="D18" s="42" t="str">
        <f>IFERROR(VLOOKUP(C18,Sheet6!A:B,2,0),"")</f>
        <v/>
      </c>
      <c r="E18" s="42" t="e">
        <f>テーブル_Swim013[[#This Row],[クラス番号]]</f>
        <v>#VALUE!</v>
      </c>
      <c r="F18" s="42" t="str">
        <f>IFERROR(VLOOKUP(E18,Sheet5!A:B,2,0),"")</f>
        <v/>
      </c>
      <c r="G18" s="42" t="str">
        <f>IFERROR(CONCATENATE(テーブル_Swim013[[#This Row],[距離]],テーブル_Swim013[[#This Row],[種目]]),"")</f>
        <v/>
      </c>
    </row>
    <row r="19" spans="1:7" ht="20.100000000000001" customHeight="1" x14ac:dyDescent="0.15">
      <c r="A19" s="42" t="str">
        <f>IFERROR(テーブル_Swim013[[#This Row],[チーム番号]],"")</f>
        <v/>
      </c>
      <c r="B19" s="42" t="str">
        <f>IFERROR(テーブル_Swim013[[#This Row],[チーム名]],"")</f>
        <v/>
      </c>
      <c r="C19" s="42" t="str">
        <f>IFERROR(テーブル_Swim013[[#This Row],[性別]],"")</f>
        <v/>
      </c>
      <c r="D19" s="42" t="str">
        <f>IFERROR(VLOOKUP(C19,Sheet6!A:B,2,0),"")</f>
        <v/>
      </c>
      <c r="E19" s="42" t="e">
        <f>テーブル_Swim013[[#This Row],[クラス番号]]</f>
        <v>#VALUE!</v>
      </c>
      <c r="F19" s="42" t="str">
        <f>IFERROR(VLOOKUP(E19,Sheet5!A:B,2,0),"")</f>
        <v/>
      </c>
      <c r="G19" s="42" t="str">
        <f>IFERROR(CONCATENATE(テーブル_Swim013[[#This Row],[距離]],テーブル_Swim013[[#This Row],[種目]]),"")</f>
        <v/>
      </c>
    </row>
    <row r="20" spans="1:7" ht="20.100000000000001" customHeight="1" x14ac:dyDescent="0.15">
      <c r="A20" s="42" t="str">
        <f>IFERROR(テーブル_Swim013[[#This Row],[チーム番号]],"")</f>
        <v/>
      </c>
      <c r="B20" s="42" t="str">
        <f>IFERROR(テーブル_Swim013[[#This Row],[チーム名]],"")</f>
        <v/>
      </c>
      <c r="C20" s="42" t="str">
        <f>IFERROR(テーブル_Swim013[[#This Row],[性別]],"")</f>
        <v/>
      </c>
      <c r="D20" s="42" t="str">
        <f>IFERROR(VLOOKUP(C20,Sheet6!A:B,2,0),"")</f>
        <v/>
      </c>
      <c r="E20" s="42" t="e">
        <f>テーブル_Swim013[[#This Row],[クラス番号]]</f>
        <v>#VALUE!</v>
      </c>
      <c r="F20" s="42" t="str">
        <f>IFERROR(VLOOKUP(E20,Sheet5!A:B,2,0),"")</f>
        <v/>
      </c>
      <c r="G20" s="42" t="str">
        <f>IFERROR(CONCATENATE(テーブル_Swim013[[#This Row],[距離]],テーブル_Swim013[[#This Row],[種目]]),"")</f>
        <v/>
      </c>
    </row>
    <row r="21" spans="1:7" ht="20.100000000000001" customHeight="1" x14ac:dyDescent="0.15">
      <c r="A21" s="42" t="str">
        <f>IFERROR(テーブル_Swim013[[#This Row],[チーム番号]],"")</f>
        <v/>
      </c>
      <c r="B21" s="42" t="str">
        <f>IFERROR(テーブル_Swim013[[#This Row],[チーム名]],"")</f>
        <v/>
      </c>
      <c r="C21" s="42" t="str">
        <f>IFERROR(テーブル_Swim013[[#This Row],[性別]],"")</f>
        <v/>
      </c>
      <c r="D21" s="42" t="str">
        <f>IFERROR(VLOOKUP(C21,Sheet6!A:B,2,0),"")</f>
        <v/>
      </c>
      <c r="E21" s="42" t="e">
        <f>テーブル_Swim013[[#This Row],[クラス番号]]</f>
        <v>#VALUE!</v>
      </c>
      <c r="F21" s="42" t="str">
        <f>IFERROR(VLOOKUP(E21,Sheet5!A:B,2,0),"")</f>
        <v/>
      </c>
      <c r="G21" s="42" t="str">
        <f>IFERROR(CONCATENATE(テーブル_Swim013[[#This Row],[距離]],テーブル_Swim013[[#This Row],[種目]]),"")</f>
        <v/>
      </c>
    </row>
    <row r="22" spans="1:7" ht="20.100000000000001" customHeight="1" x14ac:dyDescent="0.15">
      <c r="A22" s="42" t="str">
        <f>IFERROR(テーブル_Swim013[[#This Row],[チーム番号]],"")</f>
        <v/>
      </c>
      <c r="B22" s="42" t="str">
        <f>IFERROR(テーブル_Swim013[[#This Row],[チーム名]],"")</f>
        <v/>
      </c>
      <c r="C22" s="42" t="str">
        <f>IFERROR(テーブル_Swim013[[#This Row],[性別]],"")</f>
        <v/>
      </c>
      <c r="D22" s="42" t="str">
        <f>IFERROR(VLOOKUP(C22,Sheet6!A:B,2,0),"")</f>
        <v/>
      </c>
      <c r="E22" s="42" t="e">
        <f>テーブル_Swim013[[#This Row],[クラス番号]]</f>
        <v>#VALUE!</v>
      </c>
      <c r="F22" s="42" t="str">
        <f>IFERROR(VLOOKUP(E22,Sheet5!A:B,2,0),"")</f>
        <v/>
      </c>
      <c r="G22" s="42" t="str">
        <f>IFERROR(CONCATENATE(テーブル_Swim013[[#This Row],[距離]],テーブル_Swim013[[#This Row],[種目]]),"")</f>
        <v/>
      </c>
    </row>
    <row r="23" spans="1:7" ht="20.100000000000001" customHeight="1" x14ac:dyDescent="0.15">
      <c r="A23" s="42" t="str">
        <f>IFERROR(テーブル_Swim013[[#This Row],[チーム番号]],"")</f>
        <v/>
      </c>
      <c r="B23" s="42" t="str">
        <f>IFERROR(テーブル_Swim013[[#This Row],[チーム名]],"")</f>
        <v/>
      </c>
      <c r="C23" s="42" t="str">
        <f>IFERROR(テーブル_Swim013[[#This Row],[性別]],"")</f>
        <v/>
      </c>
      <c r="D23" s="42" t="str">
        <f>IFERROR(VLOOKUP(C23,Sheet6!A:B,2,0),"")</f>
        <v/>
      </c>
      <c r="E23" s="42" t="e">
        <f>テーブル_Swim013[[#This Row],[クラス番号]]</f>
        <v>#VALUE!</v>
      </c>
      <c r="F23" s="42" t="str">
        <f>IFERROR(VLOOKUP(E23,Sheet5!A:B,2,0),"")</f>
        <v/>
      </c>
      <c r="G23" s="42" t="str">
        <f>IFERROR(CONCATENATE(テーブル_Swim013[[#This Row],[距離]],テーブル_Swim013[[#This Row],[種目]]),"")</f>
        <v/>
      </c>
    </row>
    <row r="24" spans="1:7" ht="20.100000000000001" customHeight="1" x14ac:dyDescent="0.15">
      <c r="A24" s="42" t="str">
        <f>IFERROR(テーブル_Swim013[[#This Row],[チーム番号]],"")</f>
        <v/>
      </c>
      <c r="B24" s="42" t="str">
        <f>IFERROR(テーブル_Swim013[[#This Row],[チーム名]],"")</f>
        <v/>
      </c>
      <c r="C24" s="42" t="str">
        <f>IFERROR(テーブル_Swim013[[#This Row],[性別]],"")</f>
        <v/>
      </c>
      <c r="D24" s="42" t="str">
        <f>IFERROR(VLOOKUP(C24,Sheet6!A:B,2,0),"")</f>
        <v/>
      </c>
      <c r="E24" s="42" t="e">
        <f>テーブル_Swim013[[#This Row],[クラス番号]]</f>
        <v>#VALUE!</v>
      </c>
      <c r="F24" s="42" t="str">
        <f>IFERROR(VLOOKUP(E24,Sheet5!A:B,2,0),"")</f>
        <v/>
      </c>
      <c r="G24" s="42" t="str">
        <f>IFERROR(CONCATENATE(テーブル_Swim013[[#This Row],[距離]],テーブル_Swim013[[#This Row],[種目]]),"")</f>
        <v/>
      </c>
    </row>
    <row r="25" spans="1:7" ht="20.100000000000001" customHeight="1" x14ac:dyDescent="0.15">
      <c r="A25" s="42" t="str">
        <f>IFERROR(テーブル_Swim013[[#This Row],[チーム番号]],"")</f>
        <v/>
      </c>
      <c r="B25" s="42" t="str">
        <f>IFERROR(テーブル_Swim013[[#This Row],[チーム名]],"")</f>
        <v/>
      </c>
      <c r="C25" s="42" t="str">
        <f>IFERROR(テーブル_Swim013[[#This Row],[性別]],"")</f>
        <v/>
      </c>
      <c r="D25" s="42" t="str">
        <f>IFERROR(VLOOKUP(C25,Sheet6!A:B,2,0),"")</f>
        <v/>
      </c>
      <c r="E25" s="42" t="e">
        <f>テーブル_Swim013[[#This Row],[クラス番号]]</f>
        <v>#VALUE!</v>
      </c>
      <c r="F25" s="42" t="str">
        <f>IFERROR(VLOOKUP(E25,Sheet5!A:B,2,0),"")</f>
        <v/>
      </c>
      <c r="G25" s="42" t="str">
        <f>IFERROR(CONCATENATE(テーブル_Swim013[[#This Row],[距離]],テーブル_Swim013[[#This Row],[種目]]),"")</f>
        <v/>
      </c>
    </row>
    <row r="26" spans="1:7" ht="20.100000000000001" customHeight="1" x14ac:dyDescent="0.15">
      <c r="A26" s="42" t="str">
        <f>IFERROR(テーブル_Swim013[[#This Row],[チーム番号]],"")</f>
        <v/>
      </c>
      <c r="B26" s="42" t="str">
        <f>IFERROR(テーブル_Swim013[[#This Row],[チーム名]],"")</f>
        <v/>
      </c>
      <c r="C26" s="42" t="str">
        <f>IFERROR(テーブル_Swim013[[#This Row],[性別]],"")</f>
        <v/>
      </c>
      <c r="D26" s="42" t="str">
        <f>IFERROR(VLOOKUP(C26,Sheet6!A:B,2,0),"")</f>
        <v/>
      </c>
      <c r="E26" s="42" t="e">
        <f>テーブル_Swim013[[#This Row],[クラス番号]]</f>
        <v>#VALUE!</v>
      </c>
      <c r="F26" s="42" t="str">
        <f>IFERROR(VLOOKUP(E26,Sheet5!A:B,2,0),"")</f>
        <v/>
      </c>
      <c r="G26" s="42" t="str">
        <f>IFERROR(CONCATENATE(テーブル_Swim013[[#This Row],[距離]],テーブル_Swim013[[#This Row],[種目]]),"")</f>
        <v/>
      </c>
    </row>
    <row r="27" spans="1:7" ht="20.100000000000001" customHeight="1" x14ac:dyDescent="0.15">
      <c r="A27" s="42" t="str">
        <f>IFERROR(テーブル_Swim013[[#This Row],[チーム番号]],"")</f>
        <v/>
      </c>
      <c r="B27" s="42" t="str">
        <f>IFERROR(テーブル_Swim013[[#This Row],[チーム名]],"")</f>
        <v/>
      </c>
      <c r="C27" s="42" t="str">
        <f>IFERROR(テーブル_Swim013[[#This Row],[性別]],"")</f>
        <v/>
      </c>
      <c r="D27" s="42" t="str">
        <f>IFERROR(VLOOKUP(C27,Sheet6!A:B,2,0),"")</f>
        <v/>
      </c>
      <c r="E27" s="42" t="e">
        <f>テーブル_Swim013[[#This Row],[クラス番号]]</f>
        <v>#VALUE!</v>
      </c>
      <c r="F27" s="42" t="str">
        <f>IFERROR(VLOOKUP(E27,Sheet5!A:B,2,0),"")</f>
        <v/>
      </c>
      <c r="G27" s="42" t="str">
        <f>IFERROR(CONCATENATE(テーブル_Swim013[[#This Row],[距離]],テーブル_Swim013[[#This Row],[種目]]),"")</f>
        <v/>
      </c>
    </row>
    <row r="28" spans="1:7" ht="20.100000000000001" customHeight="1" x14ac:dyDescent="0.15">
      <c r="A28" s="42" t="str">
        <f>IFERROR(テーブル_Swim013[[#This Row],[チーム番号]],"")</f>
        <v/>
      </c>
      <c r="B28" s="42" t="str">
        <f>IFERROR(テーブル_Swim013[[#This Row],[チーム名]],"")</f>
        <v/>
      </c>
      <c r="C28" s="42" t="str">
        <f>IFERROR(テーブル_Swim013[[#This Row],[性別]],"")</f>
        <v/>
      </c>
      <c r="D28" s="42" t="str">
        <f>IFERROR(VLOOKUP(C28,Sheet6!A:B,2,0),"")</f>
        <v/>
      </c>
      <c r="E28" s="42" t="e">
        <f>テーブル_Swim013[[#This Row],[クラス番号]]</f>
        <v>#VALUE!</v>
      </c>
      <c r="F28" s="42" t="str">
        <f>IFERROR(VLOOKUP(E28,Sheet5!A:B,2,0),"")</f>
        <v/>
      </c>
      <c r="G28" s="42" t="str">
        <f>IFERROR(CONCATENATE(テーブル_Swim013[[#This Row],[距離]],テーブル_Swim013[[#This Row],[種目]]),"")</f>
        <v/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191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192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189</v>
      </c>
      <c r="K6" s="21" t="s">
        <v>190</v>
      </c>
      <c r="L6" s="90" t="s">
        <v>149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190</v>
      </c>
      <c r="AF6" s="90" t="s">
        <v>193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202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202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191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192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190</v>
      </c>
      <c r="L6" s="90" t="s">
        <v>149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190</v>
      </c>
      <c r="AF6" s="90" t="s">
        <v>193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202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202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191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192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190</v>
      </c>
      <c r="L6" s="90" t="s">
        <v>149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190</v>
      </c>
      <c r="AF6" s="90" t="s">
        <v>193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202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202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191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192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190</v>
      </c>
      <c r="L6" s="90" t="s">
        <v>149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190</v>
      </c>
      <c r="AF6" s="90" t="s">
        <v>193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202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202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1"/>
  <sheetViews>
    <sheetView workbookViewId="0"/>
  </sheetViews>
  <sheetFormatPr defaultRowHeight="13.5" x14ac:dyDescent="0.15"/>
  <cols>
    <col min="1" max="1" width="13.5" bestFit="1" customWidth="1"/>
    <col min="2" max="2" width="11.37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191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192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190</v>
      </c>
      <c r="L6" s="90" t="s">
        <v>149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190</v>
      </c>
      <c r="AF6" s="90" t="s">
        <v>193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>
        <f>IFERROR(VLOOKUP(AF7,'チ-ム番号'!A:B,2,0),"")</f>
        <v>0</v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>
        <f>IFERROR(VLOOKUP(AF9,'チ-ム番号'!A:B,2,0),"")</f>
        <v>0</v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>
        <f>IFERROR(VLOOKUP(AF11,'チ-ム番号'!A:B,2,0),"")</f>
        <v>0</v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>
        <f>IFERROR(VLOOKUP(AF13,'チ-ム番号'!A:B,2,0),"")</f>
        <v>0</v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>
        <f>IFERROR(VLOOKUP(AF15,'チ-ム番号'!A:B,2,0),"")</f>
        <v>0</v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>
        <f>IFERROR(VLOOKUP(AF17,'チ-ム番号'!A:B,2,0),"")</f>
        <v>0</v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>
        <f>IFERROR(VLOOKUP(AF19,'チ-ム番号'!A:B,2,0),"")</f>
        <v>0</v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>
        <f>IFERROR(VLOOKUP(AF21,'チ-ム番号'!A:B,2,0),"")</f>
        <v>0</v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>
        <f>IFERROR(VLOOKUP(AF23,'チ-ム番号'!A:B,2,0),"")</f>
        <v>0</v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>
        <f>IFERROR(VLOOKUP(AF25,'チ-ム番号'!A:B,2,0),"")</f>
        <v>0</v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>
        <f>IFERROR(VLOOKUP(AF27,'チ-ム番号'!A:B,2,0),"")</f>
        <v>0</v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>
        <f>IFERROR(VLOOKUP(AF29,'チ-ム番号'!A:B,2,0),"")</f>
        <v>0</v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>
        <f>AI7</f>
        <v>0</v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202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202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202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202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169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275</v>
      </c>
      <c r="D2" t="s">
        <v>276</v>
      </c>
      <c r="E2">
        <v>19</v>
      </c>
      <c r="F2">
        <v>0</v>
      </c>
      <c r="G2">
        <v>0</v>
      </c>
      <c r="H2" t="s">
        <v>277</v>
      </c>
      <c r="I2" t="s">
        <v>131</v>
      </c>
      <c r="J2" t="s">
        <v>131</v>
      </c>
      <c r="K2" t="s">
        <v>278</v>
      </c>
      <c r="L2" t="s">
        <v>279</v>
      </c>
      <c r="M2" t="s">
        <v>279</v>
      </c>
      <c r="N2">
        <v>4</v>
      </c>
      <c r="O2" t="s">
        <v>154</v>
      </c>
      <c r="P2">
        <v>2</v>
      </c>
      <c r="Q2" t="s">
        <v>280</v>
      </c>
      <c r="R2">
        <v>38</v>
      </c>
      <c r="S2" t="s">
        <v>281</v>
      </c>
      <c r="T2" t="s">
        <v>24</v>
      </c>
      <c r="U2">
        <v>38</v>
      </c>
      <c r="V2" t="s">
        <v>282</v>
      </c>
      <c r="W2" t="s">
        <v>283</v>
      </c>
    </row>
    <row r="3" spans="1:23" x14ac:dyDescent="0.15">
      <c r="A3">
        <v>2</v>
      </c>
      <c r="B3">
        <v>1</v>
      </c>
      <c r="C3" t="s">
        <v>284</v>
      </c>
      <c r="D3" t="s">
        <v>285</v>
      </c>
      <c r="E3">
        <v>19</v>
      </c>
      <c r="F3">
        <v>0</v>
      </c>
      <c r="G3">
        <v>0</v>
      </c>
      <c r="H3" t="s">
        <v>277</v>
      </c>
      <c r="I3" t="s">
        <v>131</v>
      </c>
      <c r="J3" t="s">
        <v>131</v>
      </c>
      <c r="K3" t="s">
        <v>278</v>
      </c>
      <c r="L3" t="s">
        <v>279</v>
      </c>
      <c r="M3" t="s">
        <v>279</v>
      </c>
      <c r="N3">
        <v>4</v>
      </c>
      <c r="O3" t="s">
        <v>154</v>
      </c>
      <c r="P3">
        <v>1</v>
      </c>
      <c r="Q3" t="s">
        <v>286</v>
      </c>
      <c r="R3">
        <v>38</v>
      </c>
      <c r="S3" t="s">
        <v>287</v>
      </c>
      <c r="T3" t="s">
        <v>24</v>
      </c>
      <c r="U3">
        <v>38</v>
      </c>
      <c r="V3" t="s">
        <v>288</v>
      </c>
      <c r="W3" t="s">
        <v>283</v>
      </c>
    </row>
    <row r="4" spans="1:23" x14ac:dyDescent="0.15">
      <c r="A4">
        <v>3</v>
      </c>
      <c r="B4">
        <v>1</v>
      </c>
      <c r="C4" t="s">
        <v>289</v>
      </c>
      <c r="D4" t="s">
        <v>290</v>
      </c>
      <c r="E4">
        <v>19</v>
      </c>
      <c r="F4">
        <v>0</v>
      </c>
      <c r="G4">
        <v>0</v>
      </c>
      <c r="H4" t="s">
        <v>277</v>
      </c>
      <c r="I4" t="s">
        <v>131</v>
      </c>
      <c r="J4" t="s">
        <v>131</v>
      </c>
      <c r="K4" t="s">
        <v>278</v>
      </c>
      <c r="L4" t="s">
        <v>279</v>
      </c>
      <c r="M4" t="s">
        <v>279</v>
      </c>
      <c r="N4">
        <v>4</v>
      </c>
      <c r="O4" t="s">
        <v>154</v>
      </c>
      <c r="P4">
        <v>1</v>
      </c>
      <c r="Q4" t="s">
        <v>291</v>
      </c>
      <c r="R4">
        <v>38</v>
      </c>
      <c r="S4" t="s">
        <v>292</v>
      </c>
      <c r="T4" t="s">
        <v>24</v>
      </c>
      <c r="U4">
        <v>38</v>
      </c>
      <c r="V4" t="s">
        <v>293</v>
      </c>
      <c r="W4" t="s">
        <v>283</v>
      </c>
    </row>
    <row r="5" spans="1:23" x14ac:dyDescent="0.15">
      <c r="A5">
        <v>5</v>
      </c>
      <c r="B5">
        <v>1</v>
      </c>
      <c r="C5" t="s">
        <v>294</v>
      </c>
      <c r="D5" t="s">
        <v>295</v>
      </c>
      <c r="E5">
        <v>23</v>
      </c>
      <c r="F5">
        <v>0</v>
      </c>
      <c r="G5">
        <v>0</v>
      </c>
      <c r="H5" t="s">
        <v>296</v>
      </c>
      <c r="I5" t="s">
        <v>131</v>
      </c>
      <c r="J5" t="s">
        <v>131</v>
      </c>
      <c r="K5" t="s">
        <v>297</v>
      </c>
      <c r="L5" t="s">
        <v>279</v>
      </c>
      <c r="M5" t="s">
        <v>279</v>
      </c>
      <c r="N5">
        <v>4</v>
      </c>
      <c r="O5" t="s">
        <v>154</v>
      </c>
      <c r="P5">
        <v>3</v>
      </c>
      <c r="Q5" t="s">
        <v>298</v>
      </c>
      <c r="R5">
        <v>38</v>
      </c>
      <c r="S5" t="s">
        <v>299</v>
      </c>
      <c r="T5" t="s">
        <v>24</v>
      </c>
      <c r="U5">
        <v>38</v>
      </c>
      <c r="V5" t="s">
        <v>300</v>
      </c>
      <c r="W5" t="s">
        <v>301</v>
      </c>
    </row>
    <row r="6" spans="1:23" x14ac:dyDescent="0.15">
      <c r="A6">
        <v>6</v>
      </c>
      <c r="B6">
        <v>1</v>
      </c>
      <c r="C6" t="s">
        <v>157</v>
      </c>
      <c r="D6" t="s">
        <v>158</v>
      </c>
      <c r="E6">
        <v>23</v>
      </c>
      <c r="F6">
        <v>0</v>
      </c>
      <c r="G6">
        <v>0</v>
      </c>
      <c r="H6" t="s">
        <v>296</v>
      </c>
      <c r="I6" t="s">
        <v>131</v>
      </c>
      <c r="J6" t="s">
        <v>131</v>
      </c>
      <c r="K6" t="s">
        <v>297</v>
      </c>
      <c r="L6" t="s">
        <v>279</v>
      </c>
      <c r="M6" t="s">
        <v>279</v>
      </c>
      <c r="N6">
        <v>4</v>
      </c>
      <c r="O6" t="s">
        <v>154</v>
      </c>
      <c r="P6">
        <v>3</v>
      </c>
      <c r="Q6" t="s">
        <v>159</v>
      </c>
      <c r="R6">
        <v>38</v>
      </c>
      <c r="S6" t="s">
        <v>302</v>
      </c>
      <c r="T6" t="s">
        <v>24</v>
      </c>
      <c r="U6">
        <v>38</v>
      </c>
      <c r="V6" t="s">
        <v>303</v>
      </c>
      <c r="W6" t="s">
        <v>301</v>
      </c>
    </row>
    <row r="7" spans="1:23" x14ac:dyDescent="0.15">
      <c r="A7">
        <v>7</v>
      </c>
      <c r="B7">
        <v>1</v>
      </c>
      <c r="C7" t="s">
        <v>304</v>
      </c>
      <c r="D7" t="s">
        <v>305</v>
      </c>
      <c r="E7">
        <v>23</v>
      </c>
      <c r="F7">
        <v>0</v>
      </c>
      <c r="G7">
        <v>0</v>
      </c>
      <c r="H7" t="s">
        <v>296</v>
      </c>
      <c r="I7" t="s">
        <v>131</v>
      </c>
      <c r="J7" t="s">
        <v>131</v>
      </c>
      <c r="K7" t="s">
        <v>297</v>
      </c>
      <c r="L7" t="s">
        <v>279</v>
      </c>
      <c r="M7" t="s">
        <v>279</v>
      </c>
      <c r="N7">
        <v>4</v>
      </c>
      <c r="O7" t="s">
        <v>154</v>
      </c>
      <c r="P7">
        <v>1</v>
      </c>
      <c r="Q7" t="s">
        <v>306</v>
      </c>
      <c r="R7">
        <v>38</v>
      </c>
      <c r="S7" t="s">
        <v>307</v>
      </c>
      <c r="T7" t="s">
        <v>24</v>
      </c>
      <c r="U7">
        <v>38</v>
      </c>
      <c r="V7" t="s">
        <v>308</v>
      </c>
      <c r="W7" t="s">
        <v>301</v>
      </c>
    </row>
    <row r="8" spans="1:23" x14ac:dyDescent="0.15">
      <c r="A8">
        <v>8</v>
      </c>
      <c r="B8">
        <v>1</v>
      </c>
      <c r="C8" t="s">
        <v>309</v>
      </c>
      <c r="D8" t="s">
        <v>310</v>
      </c>
      <c r="E8">
        <v>23</v>
      </c>
      <c r="F8">
        <v>0</v>
      </c>
      <c r="G8">
        <v>0</v>
      </c>
      <c r="H8" t="s">
        <v>296</v>
      </c>
      <c r="I8" t="s">
        <v>131</v>
      </c>
      <c r="J8" t="s">
        <v>131</v>
      </c>
      <c r="K8" t="s">
        <v>297</v>
      </c>
      <c r="L8" t="s">
        <v>279</v>
      </c>
      <c r="M8" t="s">
        <v>279</v>
      </c>
      <c r="N8">
        <v>4</v>
      </c>
      <c r="O8" t="s">
        <v>154</v>
      </c>
      <c r="P8">
        <v>1</v>
      </c>
      <c r="Q8" t="s">
        <v>311</v>
      </c>
      <c r="R8">
        <v>38</v>
      </c>
      <c r="S8" t="s">
        <v>312</v>
      </c>
      <c r="T8" t="s">
        <v>24</v>
      </c>
      <c r="U8">
        <v>38</v>
      </c>
      <c r="V8" t="s">
        <v>313</v>
      </c>
      <c r="W8" t="s">
        <v>301</v>
      </c>
    </row>
    <row r="9" spans="1:23" x14ac:dyDescent="0.15">
      <c r="A9">
        <v>9</v>
      </c>
      <c r="B9">
        <v>1</v>
      </c>
      <c r="C9" t="s">
        <v>314</v>
      </c>
      <c r="D9" t="s">
        <v>315</v>
      </c>
      <c r="E9">
        <v>23</v>
      </c>
      <c r="F9">
        <v>0</v>
      </c>
      <c r="G9">
        <v>0</v>
      </c>
      <c r="H9" t="s">
        <v>296</v>
      </c>
      <c r="I9" t="s">
        <v>131</v>
      </c>
      <c r="J9" t="s">
        <v>131</v>
      </c>
      <c r="K9" t="s">
        <v>297</v>
      </c>
      <c r="L9" t="s">
        <v>279</v>
      </c>
      <c r="M9" t="s">
        <v>279</v>
      </c>
      <c r="N9">
        <v>4</v>
      </c>
      <c r="O9" t="s">
        <v>154</v>
      </c>
      <c r="P9">
        <v>1</v>
      </c>
      <c r="Q9" t="s">
        <v>316</v>
      </c>
      <c r="R9">
        <v>38</v>
      </c>
      <c r="S9" t="s">
        <v>317</v>
      </c>
      <c r="T9" t="s">
        <v>24</v>
      </c>
      <c r="U9">
        <v>38</v>
      </c>
      <c r="V9" t="s">
        <v>318</v>
      </c>
      <c r="W9" t="s">
        <v>301</v>
      </c>
    </row>
    <row r="10" spans="1:23" x14ac:dyDescent="0.15">
      <c r="A10">
        <v>10</v>
      </c>
      <c r="B10">
        <v>1</v>
      </c>
      <c r="C10" t="s">
        <v>247</v>
      </c>
      <c r="D10" t="s">
        <v>248</v>
      </c>
      <c r="E10">
        <v>23</v>
      </c>
      <c r="F10">
        <v>0</v>
      </c>
      <c r="G10">
        <v>0</v>
      </c>
      <c r="H10" t="s">
        <v>296</v>
      </c>
      <c r="I10" t="s">
        <v>131</v>
      </c>
      <c r="J10" t="s">
        <v>131</v>
      </c>
      <c r="K10" t="s">
        <v>297</v>
      </c>
      <c r="L10" t="s">
        <v>279</v>
      </c>
      <c r="M10" t="s">
        <v>279</v>
      </c>
      <c r="N10">
        <v>4</v>
      </c>
      <c r="O10" t="s">
        <v>156</v>
      </c>
      <c r="P10">
        <v>6</v>
      </c>
      <c r="Q10" t="s">
        <v>249</v>
      </c>
      <c r="R10">
        <v>38</v>
      </c>
      <c r="S10" t="s">
        <v>319</v>
      </c>
      <c r="T10" t="s">
        <v>24</v>
      </c>
      <c r="U10">
        <v>38</v>
      </c>
      <c r="V10" t="s">
        <v>320</v>
      </c>
      <c r="W10" t="s">
        <v>301</v>
      </c>
    </row>
    <row r="11" spans="1:23" x14ac:dyDescent="0.15">
      <c r="A11">
        <v>11</v>
      </c>
      <c r="B11">
        <v>1</v>
      </c>
      <c r="C11" t="s">
        <v>244</v>
      </c>
      <c r="D11" t="s">
        <v>245</v>
      </c>
      <c r="E11">
        <v>23</v>
      </c>
      <c r="F11">
        <v>0</v>
      </c>
      <c r="G11">
        <v>0</v>
      </c>
      <c r="H11" t="s">
        <v>296</v>
      </c>
      <c r="I11" t="s">
        <v>131</v>
      </c>
      <c r="J11" t="s">
        <v>131</v>
      </c>
      <c r="K11" t="s">
        <v>297</v>
      </c>
      <c r="L11" t="s">
        <v>279</v>
      </c>
      <c r="M11" t="s">
        <v>279</v>
      </c>
      <c r="N11">
        <v>4</v>
      </c>
      <c r="O11" t="s">
        <v>156</v>
      </c>
      <c r="P11">
        <v>5</v>
      </c>
      <c r="Q11" t="s">
        <v>246</v>
      </c>
      <c r="R11">
        <v>38</v>
      </c>
      <c r="S11" t="s">
        <v>321</v>
      </c>
      <c r="T11" t="s">
        <v>24</v>
      </c>
      <c r="U11">
        <v>38</v>
      </c>
      <c r="V11" t="s">
        <v>322</v>
      </c>
      <c r="W11" t="s">
        <v>301</v>
      </c>
    </row>
    <row r="12" spans="1:23" x14ac:dyDescent="0.15">
      <c r="A12">
        <v>12</v>
      </c>
      <c r="B12">
        <v>1</v>
      </c>
      <c r="C12" t="s">
        <v>323</v>
      </c>
      <c r="D12" t="s">
        <v>324</v>
      </c>
      <c r="E12">
        <v>23</v>
      </c>
      <c r="F12">
        <v>0</v>
      </c>
      <c r="G12">
        <v>0</v>
      </c>
      <c r="H12" t="s">
        <v>296</v>
      </c>
      <c r="I12" t="s">
        <v>131</v>
      </c>
      <c r="J12" t="s">
        <v>131</v>
      </c>
      <c r="K12" t="s">
        <v>297</v>
      </c>
      <c r="L12" t="s">
        <v>279</v>
      </c>
      <c r="M12" t="s">
        <v>279</v>
      </c>
      <c r="N12">
        <v>4</v>
      </c>
      <c r="O12" t="s">
        <v>156</v>
      </c>
      <c r="P12">
        <v>4</v>
      </c>
      <c r="Q12" t="s">
        <v>325</v>
      </c>
      <c r="R12">
        <v>38</v>
      </c>
      <c r="S12" t="s">
        <v>326</v>
      </c>
      <c r="T12" t="s">
        <v>24</v>
      </c>
      <c r="U12">
        <v>38</v>
      </c>
      <c r="V12" t="s">
        <v>327</v>
      </c>
      <c r="W12" t="s">
        <v>301</v>
      </c>
    </row>
    <row r="13" spans="1:23" x14ac:dyDescent="0.15">
      <c r="A13">
        <v>20</v>
      </c>
      <c r="B13">
        <v>2</v>
      </c>
      <c r="C13" t="s">
        <v>328</v>
      </c>
      <c r="D13" t="s">
        <v>329</v>
      </c>
      <c r="E13">
        <v>23</v>
      </c>
      <c r="F13">
        <v>0</v>
      </c>
      <c r="G13">
        <v>0</v>
      </c>
      <c r="H13" t="s">
        <v>296</v>
      </c>
      <c r="I13" t="s">
        <v>131</v>
      </c>
      <c r="J13" t="s">
        <v>131</v>
      </c>
      <c r="K13" t="s">
        <v>297</v>
      </c>
      <c r="L13" t="s">
        <v>279</v>
      </c>
      <c r="M13" t="s">
        <v>279</v>
      </c>
      <c r="N13">
        <v>4</v>
      </c>
      <c r="O13" t="s">
        <v>154</v>
      </c>
      <c r="P13">
        <v>3</v>
      </c>
      <c r="Q13" t="s">
        <v>330</v>
      </c>
      <c r="R13">
        <v>38</v>
      </c>
      <c r="S13" t="s">
        <v>331</v>
      </c>
      <c r="T13" t="s">
        <v>24</v>
      </c>
      <c r="U13">
        <v>38</v>
      </c>
      <c r="V13" t="s">
        <v>332</v>
      </c>
      <c r="W13" t="s">
        <v>301</v>
      </c>
    </row>
    <row r="14" spans="1:23" x14ac:dyDescent="0.15">
      <c r="A14">
        <v>21</v>
      </c>
      <c r="B14">
        <v>2</v>
      </c>
      <c r="C14" t="s">
        <v>333</v>
      </c>
      <c r="D14" t="s">
        <v>334</v>
      </c>
      <c r="E14">
        <v>23</v>
      </c>
      <c r="F14">
        <v>0</v>
      </c>
      <c r="G14">
        <v>0</v>
      </c>
      <c r="H14" t="s">
        <v>296</v>
      </c>
      <c r="I14" t="s">
        <v>131</v>
      </c>
      <c r="J14" t="s">
        <v>131</v>
      </c>
      <c r="K14" t="s">
        <v>297</v>
      </c>
      <c r="L14" t="s">
        <v>279</v>
      </c>
      <c r="M14" t="s">
        <v>279</v>
      </c>
      <c r="N14">
        <v>4</v>
      </c>
      <c r="O14" t="s">
        <v>154</v>
      </c>
      <c r="P14">
        <v>2</v>
      </c>
      <c r="Q14" t="s">
        <v>335</v>
      </c>
      <c r="R14">
        <v>38</v>
      </c>
      <c r="S14" t="s">
        <v>336</v>
      </c>
      <c r="T14" t="s">
        <v>24</v>
      </c>
      <c r="U14">
        <v>38</v>
      </c>
      <c r="V14" t="s">
        <v>337</v>
      </c>
      <c r="W14" t="s">
        <v>301</v>
      </c>
    </row>
    <row r="15" spans="1:23" x14ac:dyDescent="0.15">
      <c r="A15">
        <v>22</v>
      </c>
      <c r="B15">
        <v>2</v>
      </c>
      <c r="C15" t="s">
        <v>338</v>
      </c>
      <c r="D15" t="s">
        <v>339</v>
      </c>
      <c r="E15">
        <v>23</v>
      </c>
      <c r="F15">
        <v>0</v>
      </c>
      <c r="G15">
        <v>0</v>
      </c>
      <c r="H15" t="s">
        <v>296</v>
      </c>
      <c r="I15" t="s">
        <v>131</v>
      </c>
      <c r="J15" t="s">
        <v>131</v>
      </c>
      <c r="K15" t="s">
        <v>297</v>
      </c>
      <c r="L15" t="s">
        <v>279</v>
      </c>
      <c r="M15" t="s">
        <v>279</v>
      </c>
      <c r="N15">
        <v>4</v>
      </c>
      <c r="O15" t="s">
        <v>154</v>
      </c>
      <c r="P15">
        <v>2</v>
      </c>
      <c r="Q15" t="s">
        <v>340</v>
      </c>
      <c r="R15">
        <v>38</v>
      </c>
      <c r="S15" t="s">
        <v>341</v>
      </c>
      <c r="T15" t="s">
        <v>24</v>
      </c>
      <c r="U15">
        <v>38</v>
      </c>
      <c r="V15" t="s">
        <v>342</v>
      </c>
      <c r="W15" t="s">
        <v>301</v>
      </c>
    </row>
    <row r="16" spans="1:23" x14ac:dyDescent="0.15">
      <c r="A16">
        <v>23</v>
      </c>
      <c r="B16">
        <v>2</v>
      </c>
      <c r="C16" t="s">
        <v>257</v>
      </c>
      <c r="D16" t="s">
        <v>258</v>
      </c>
      <c r="E16">
        <v>23</v>
      </c>
      <c r="F16">
        <v>0</v>
      </c>
      <c r="G16">
        <v>0</v>
      </c>
      <c r="H16" t="s">
        <v>296</v>
      </c>
      <c r="I16" t="s">
        <v>131</v>
      </c>
      <c r="J16" t="s">
        <v>131</v>
      </c>
      <c r="K16" t="s">
        <v>297</v>
      </c>
      <c r="L16" t="s">
        <v>279</v>
      </c>
      <c r="M16" t="s">
        <v>279</v>
      </c>
      <c r="N16">
        <v>4</v>
      </c>
      <c r="O16" t="s">
        <v>154</v>
      </c>
      <c r="P16">
        <v>2</v>
      </c>
      <c r="Q16" t="s">
        <v>259</v>
      </c>
      <c r="R16">
        <v>38</v>
      </c>
      <c r="S16" t="s">
        <v>343</v>
      </c>
      <c r="T16" t="s">
        <v>24</v>
      </c>
      <c r="U16">
        <v>38</v>
      </c>
      <c r="V16" t="s">
        <v>344</v>
      </c>
      <c r="W16" t="s">
        <v>301</v>
      </c>
    </row>
    <row r="17" spans="1:23" x14ac:dyDescent="0.15">
      <c r="A17">
        <v>24</v>
      </c>
      <c r="B17">
        <v>2</v>
      </c>
      <c r="C17" t="s">
        <v>255</v>
      </c>
      <c r="D17" t="s">
        <v>256</v>
      </c>
      <c r="E17">
        <v>23</v>
      </c>
      <c r="F17">
        <v>0</v>
      </c>
      <c r="G17">
        <v>0</v>
      </c>
      <c r="H17" t="s">
        <v>296</v>
      </c>
      <c r="I17" t="s">
        <v>131</v>
      </c>
      <c r="J17" t="s">
        <v>131</v>
      </c>
      <c r="K17" t="s">
        <v>297</v>
      </c>
      <c r="L17" t="s">
        <v>279</v>
      </c>
      <c r="M17" t="s">
        <v>279</v>
      </c>
      <c r="N17">
        <v>4</v>
      </c>
      <c r="O17" t="s">
        <v>154</v>
      </c>
      <c r="P17">
        <v>2</v>
      </c>
      <c r="Q17" t="s">
        <v>160</v>
      </c>
      <c r="R17">
        <v>38</v>
      </c>
      <c r="S17" t="s">
        <v>345</v>
      </c>
      <c r="T17" t="s">
        <v>24</v>
      </c>
      <c r="U17">
        <v>38</v>
      </c>
      <c r="V17" t="s">
        <v>346</v>
      </c>
      <c r="W17" t="s">
        <v>301</v>
      </c>
    </row>
    <row r="18" spans="1:23" x14ac:dyDescent="0.15">
      <c r="A18">
        <v>25</v>
      </c>
      <c r="B18">
        <v>2</v>
      </c>
      <c r="C18" t="s">
        <v>197</v>
      </c>
      <c r="D18" t="s">
        <v>198</v>
      </c>
      <c r="E18">
        <v>23</v>
      </c>
      <c r="F18">
        <v>0</v>
      </c>
      <c r="G18">
        <v>0</v>
      </c>
      <c r="H18" t="s">
        <v>296</v>
      </c>
      <c r="I18" t="s">
        <v>131</v>
      </c>
      <c r="J18" t="s">
        <v>131</v>
      </c>
      <c r="K18" t="s">
        <v>297</v>
      </c>
      <c r="L18" t="s">
        <v>279</v>
      </c>
      <c r="M18" t="s">
        <v>279</v>
      </c>
      <c r="N18">
        <v>4</v>
      </c>
      <c r="O18" t="s">
        <v>154</v>
      </c>
      <c r="P18">
        <v>1</v>
      </c>
      <c r="Q18" t="s">
        <v>199</v>
      </c>
      <c r="R18">
        <v>38</v>
      </c>
      <c r="S18" t="s">
        <v>347</v>
      </c>
      <c r="T18" t="s">
        <v>24</v>
      </c>
      <c r="U18">
        <v>38</v>
      </c>
      <c r="V18" t="s">
        <v>348</v>
      </c>
      <c r="W18" t="s">
        <v>301</v>
      </c>
    </row>
    <row r="19" spans="1:23" x14ac:dyDescent="0.15">
      <c r="A19">
        <v>26</v>
      </c>
      <c r="B19">
        <v>2</v>
      </c>
      <c r="C19" t="s">
        <v>250</v>
      </c>
      <c r="D19" t="s">
        <v>251</v>
      </c>
      <c r="E19">
        <v>23</v>
      </c>
      <c r="F19">
        <v>0</v>
      </c>
      <c r="G19">
        <v>0</v>
      </c>
      <c r="H19" t="s">
        <v>296</v>
      </c>
      <c r="I19" t="s">
        <v>131</v>
      </c>
      <c r="J19" t="s">
        <v>131</v>
      </c>
      <c r="K19" t="s">
        <v>297</v>
      </c>
      <c r="L19" t="s">
        <v>279</v>
      </c>
      <c r="M19" t="s">
        <v>279</v>
      </c>
      <c r="N19">
        <v>4</v>
      </c>
      <c r="O19" t="s">
        <v>156</v>
      </c>
      <c r="P19">
        <v>6</v>
      </c>
      <c r="Q19" t="s">
        <v>252</v>
      </c>
      <c r="R19">
        <v>38</v>
      </c>
      <c r="S19" t="s">
        <v>349</v>
      </c>
      <c r="T19" t="s">
        <v>24</v>
      </c>
      <c r="U19">
        <v>38</v>
      </c>
      <c r="V19" t="s">
        <v>350</v>
      </c>
      <c r="W19" t="s">
        <v>301</v>
      </c>
    </row>
    <row r="20" spans="1:23" x14ac:dyDescent="0.15">
      <c r="A20">
        <v>27</v>
      </c>
      <c r="B20">
        <v>2</v>
      </c>
      <c r="C20" t="s">
        <v>351</v>
      </c>
      <c r="D20" t="s">
        <v>352</v>
      </c>
      <c r="E20">
        <v>23</v>
      </c>
      <c r="F20">
        <v>0</v>
      </c>
      <c r="G20">
        <v>0</v>
      </c>
      <c r="H20" t="s">
        <v>296</v>
      </c>
      <c r="I20" t="s">
        <v>131</v>
      </c>
      <c r="J20" t="s">
        <v>131</v>
      </c>
      <c r="K20" t="s">
        <v>297</v>
      </c>
      <c r="L20" t="s">
        <v>279</v>
      </c>
      <c r="M20" t="s">
        <v>279</v>
      </c>
      <c r="N20">
        <v>4</v>
      </c>
      <c r="O20" t="s">
        <v>156</v>
      </c>
      <c r="P20">
        <v>6</v>
      </c>
      <c r="Q20" t="s">
        <v>353</v>
      </c>
      <c r="R20">
        <v>38</v>
      </c>
      <c r="S20" t="s">
        <v>354</v>
      </c>
      <c r="T20" t="s">
        <v>24</v>
      </c>
      <c r="U20">
        <v>38</v>
      </c>
      <c r="V20" t="s">
        <v>355</v>
      </c>
      <c r="W20" t="s">
        <v>301</v>
      </c>
    </row>
    <row r="21" spans="1:23" x14ac:dyDescent="0.15">
      <c r="A21">
        <v>28</v>
      </c>
      <c r="B21">
        <v>2</v>
      </c>
      <c r="C21" t="s">
        <v>356</v>
      </c>
      <c r="D21" t="s">
        <v>357</v>
      </c>
      <c r="E21">
        <v>23</v>
      </c>
      <c r="F21">
        <v>0</v>
      </c>
      <c r="G21">
        <v>0</v>
      </c>
      <c r="H21" t="s">
        <v>296</v>
      </c>
      <c r="I21" t="s">
        <v>131</v>
      </c>
      <c r="J21" t="s">
        <v>131</v>
      </c>
      <c r="K21" t="s">
        <v>297</v>
      </c>
      <c r="L21" t="s">
        <v>279</v>
      </c>
      <c r="M21" t="s">
        <v>279</v>
      </c>
      <c r="N21">
        <v>4</v>
      </c>
      <c r="O21" t="s">
        <v>156</v>
      </c>
      <c r="P21">
        <v>6</v>
      </c>
      <c r="Q21" t="s">
        <v>358</v>
      </c>
      <c r="R21">
        <v>38</v>
      </c>
      <c r="S21" t="s">
        <v>359</v>
      </c>
      <c r="T21" t="s">
        <v>24</v>
      </c>
      <c r="U21">
        <v>38</v>
      </c>
      <c r="V21" t="s">
        <v>360</v>
      </c>
      <c r="W21" t="s">
        <v>301</v>
      </c>
    </row>
    <row r="22" spans="1:23" x14ac:dyDescent="0.15">
      <c r="A22">
        <v>29</v>
      </c>
      <c r="B22">
        <v>2</v>
      </c>
      <c r="C22" t="s">
        <v>253</v>
      </c>
      <c r="D22" t="s">
        <v>254</v>
      </c>
      <c r="E22">
        <v>23</v>
      </c>
      <c r="F22">
        <v>0</v>
      </c>
      <c r="G22">
        <v>0</v>
      </c>
      <c r="H22" t="s">
        <v>296</v>
      </c>
      <c r="I22" t="s">
        <v>131</v>
      </c>
      <c r="J22" t="s">
        <v>131</v>
      </c>
      <c r="K22" t="s">
        <v>297</v>
      </c>
      <c r="L22" t="s">
        <v>279</v>
      </c>
      <c r="M22" t="s">
        <v>279</v>
      </c>
      <c r="N22">
        <v>4</v>
      </c>
      <c r="O22" t="s">
        <v>156</v>
      </c>
      <c r="P22">
        <v>5</v>
      </c>
      <c r="Q22" t="s">
        <v>240</v>
      </c>
      <c r="R22">
        <v>38</v>
      </c>
      <c r="S22" t="s">
        <v>361</v>
      </c>
      <c r="T22" t="s">
        <v>24</v>
      </c>
      <c r="U22">
        <v>38</v>
      </c>
      <c r="V22" t="s">
        <v>362</v>
      </c>
      <c r="W22" t="s">
        <v>301</v>
      </c>
    </row>
    <row r="23" spans="1:23" x14ac:dyDescent="0.15">
      <c r="A23">
        <v>36</v>
      </c>
      <c r="B23">
        <v>1</v>
      </c>
      <c r="C23" t="s">
        <v>260</v>
      </c>
      <c r="D23" t="s">
        <v>261</v>
      </c>
      <c r="E23">
        <v>26</v>
      </c>
      <c r="F23">
        <v>0</v>
      </c>
      <c r="G23">
        <v>0</v>
      </c>
      <c r="H23" t="s">
        <v>161</v>
      </c>
      <c r="I23" t="s">
        <v>131</v>
      </c>
      <c r="J23" t="s">
        <v>131</v>
      </c>
      <c r="K23" t="s">
        <v>363</v>
      </c>
      <c r="L23" t="s">
        <v>279</v>
      </c>
      <c r="M23" t="s">
        <v>279</v>
      </c>
      <c r="N23">
        <v>4</v>
      </c>
      <c r="O23" t="s">
        <v>154</v>
      </c>
      <c r="P23">
        <v>2</v>
      </c>
      <c r="Q23" t="s">
        <v>162</v>
      </c>
      <c r="R23">
        <v>38</v>
      </c>
      <c r="S23" t="s">
        <v>364</v>
      </c>
      <c r="T23" t="s">
        <v>24</v>
      </c>
      <c r="U23">
        <v>38</v>
      </c>
      <c r="V23" t="s">
        <v>365</v>
      </c>
      <c r="W23" t="s">
        <v>366</v>
      </c>
    </row>
    <row r="24" spans="1:23" x14ac:dyDescent="0.15">
      <c r="A24">
        <v>37</v>
      </c>
      <c r="B24">
        <v>1</v>
      </c>
      <c r="C24" t="s">
        <v>203</v>
      </c>
      <c r="D24" t="s">
        <v>265</v>
      </c>
      <c r="E24">
        <v>26</v>
      </c>
      <c r="F24">
        <v>0</v>
      </c>
      <c r="G24">
        <v>0</v>
      </c>
      <c r="H24" t="s">
        <v>161</v>
      </c>
      <c r="I24" t="s">
        <v>131</v>
      </c>
      <c r="J24" t="s">
        <v>131</v>
      </c>
      <c r="K24" t="s">
        <v>363</v>
      </c>
      <c r="L24" t="s">
        <v>279</v>
      </c>
      <c r="M24" t="s">
        <v>279</v>
      </c>
      <c r="N24">
        <v>4</v>
      </c>
      <c r="O24" t="s">
        <v>154</v>
      </c>
      <c r="P24">
        <v>2</v>
      </c>
      <c r="Q24" t="s">
        <v>204</v>
      </c>
      <c r="R24">
        <v>38</v>
      </c>
      <c r="S24" t="s">
        <v>367</v>
      </c>
      <c r="T24" t="s">
        <v>24</v>
      </c>
      <c r="U24">
        <v>38</v>
      </c>
      <c r="V24" t="s">
        <v>368</v>
      </c>
      <c r="W24" t="s">
        <v>366</v>
      </c>
    </row>
    <row r="25" spans="1:23" x14ac:dyDescent="0.15">
      <c r="A25">
        <v>38</v>
      </c>
      <c r="B25">
        <v>1</v>
      </c>
      <c r="C25" t="s">
        <v>211</v>
      </c>
      <c r="D25" t="s">
        <v>212</v>
      </c>
      <c r="E25">
        <v>26</v>
      </c>
      <c r="F25">
        <v>0</v>
      </c>
      <c r="G25">
        <v>0</v>
      </c>
      <c r="H25" t="s">
        <v>161</v>
      </c>
      <c r="I25" t="s">
        <v>131</v>
      </c>
      <c r="J25" t="s">
        <v>131</v>
      </c>
      <c r="K25" t="s">
        <v>363</v>
      </c>
      <c r="L25" t="s">
        <v>279</v>
      </c>
      <c r="M25" t="s">
        <v>279</v>
      </c>
      <c r="N25">
        <v>4</v>
      </c>
      <c r="O25" t="s">
        <v>154</v>
      </c>
      <c r="P25">
        <v>2</v>
      </c>
      <c r="Q25" t="s">
        <v>213</v>
      </c>
      <c r="R25">
        <v>38</v>
      </c>
      <c r="S25" t="s">
        <v>369</v>
      </c>
      <c r="T25" t="s">
        <v>24</v>
      </c>
      <c r="U25">
        <v>38</v>
      </c>
      <c r="V25" t="s">
        <v>370</v>
      </c>
      <c r="W25" t="s">
        <v>366</v>
      </c>
    </row>
    <row r="26" spans="1:23" x14ac:dyDescent="0.15">
      <c r="A26">
        <v>42</v>
      </c>
      <c r="B26">
        <v>2</v>
      </c>
      <c r="C26" t="s">
        <v>262</v>
      </c>
      <c r="D26" t="s">
        <v>263</v>
      </c>
      <c r="E26">
        <v>26</v>
      </c>
      <c r="F26">
        <v>0</v>
      </c>
      <c r="G26">
        <v>0</v>
      </c>
      <c r="H26" t="s">
        <v>161</v>
      </c>
      <c r="I26" t="s">
        <v>131</v>
      </c>
      <c r="J26" t="s">
        <v>131</v>
      </c>
      <c r="K26" t="s">
        <v>363</v>
      </c>
      <c r="L26" t="s">
        <v>279</v>
      </c>
      <c r="M26" t="s">
        <v>279</v>
      </c>
      <c r="N26">
        <v>4</v>
      </c>
      <c r="O26" t="s">
        <v>154</v>
      </c>
      <c r="P26">
        <v>3</v>
      </c>
      <c r="Q26" t="s">
        <v>264</v>
      </c>
      <c r="R26">
        <v>38</v>
      </c>
      <c r="S26" t="s">
        <v>371</v>
      </c>
      <c r="T26" t="s">
        <v>24</v>
      </c>
      <c r="U26">
        <v>38</v>
      </c>
      <c r="V26" t="s">
        <v>372</v>
      </c>
      <c r="W26" t="s">
        <v>366</v>
      </c>
    </row>
    <row r="27" spans="1:23" x14ac:dyDescent="0.15">
      <c r="A27">
        <v>43</v>
      </c>
      <c r="B27">
        <v>2</v>
      </c>
      <c r="C27" t="s">
        <v>217</v>
      </c>
      <c r="D27" t="s">
        <v>218</v>
      </c>
      <c r="E27">
        <v>26</v>
      </c>
      <c r="F27">
        <v>0</v>
      </c>
      <c r="G27">
        <v>0</v>
      </c>
      <c r="H27" t="s">
        <v>161</v>
      </c>
      <c r="I27" t="s">
        <v>131</v>
      </c>
      <c r="J27" t="s">
        <v>131</v>
      </c>
      <c r="K27" t="s">
        <v>363</v>
      </c>
      <c r="L27" t="s">
        <v>279</v>
      </c>
      <c r="M27" t="s">
        <v>279</v>
      </c>
      <c r="N27">
        <v>4</v>
      </c>
      <c r="O27" t="s">
        <v>154</v>
      </c>
      <c r="P27">
        <v>2</v>
      </c>
      <c r="Q27" t="s">
        <v>219</v>
      </c>
      <c r="R27">
        <v>38</v>
      </c>
      <c r="S27" t="s">
        <v>373</v>
      </c>
      <c r="T27" t="s">
        <v>24</v>
      </c>
      <c r="U27">
        <v>38</v>
      </c>
      <c r="V27" t="s">
        <v>374</v>
      </c>
      <c r="W27" t="s">
        <v>366</v>
      </c>
    </row>
    <row r="28" spans="1:23" x14ac:dyDescent="0.15">
      <c r="A28">
        <v>44</v>
      </c>
      <c r="B28">
        <v>2</v>
      </c>
      <c r="C28" t="s">
        <v>208</v>
      </c>
      <c r="D28" t="s">
        <v>209</v>
      </c>
      <c r="E28">
        <v>26</v>
      </c>
      <c r="F28">
        <v>0</v>
      </c>
      <c r="G28">
        <v>0</v>
      </c>
      <c r="H28" t="s">
        <v>161</v>
      </c>
      <c r="I28" t="s">
        <v>131</v>
      </c>
      <c r="J28" t="s">
        <v>131</v>
      </c>
      <c r="K28" t="s">
        <v>363</v>
      </c>
      <c r="L28" t="s">
        <v>279</v>
      </c>
      <c r="M28" t="s">
        <v>279</v>
      </c>
      <c r="N28">
        <v>4</v>
      </c>
      <c r="O28" t="s">
        <v>154</v>
      </c>
      <c r="P28">
        <v>2</v>
      </c>
      <c r="Q28" t="s">
        <v>210</v>
      </c>
      <c r="R28">
        <v>38</v>
      </c>
      <c r="S28" t="s">
        <v>375</v>
      </c>
      <c r="T28" t="s">
        <v>24</v>
      </c>
      <c r="U28">
        <v>38</v>
      </c>
      <c r="V28" t="s">
        <v>376</v>
      </c>
      <c r="W28" t="s">
        <v>366</v>
      </c>
    </row>
    <row r="29" spans="1:23" x14ac:dyDescent="0.15">
      <c r="A29">
        <v>45</v>
      </c>
      <c r="B29">
        <v>2</v>
      </c>
      <c r="C29" t="s">
        <v>214</v>
      </c>
      <c r="D29" t="s">
        <v>215</v>
      </c>
      <c r="E29">
        <v>26</v>
      </c>
      <c r="F29">
        <v>0</v>
      </c>
      <c r="G29">
        <v>0</v>
      </c>
      <c r="H29" t="s">
        <v>161</v>
      </c>
      <c r="I29" t="s">
        <v>131</v>
      </c>
      <c r="J29" t="s">
        <v>131</v>
      </c>
      <c r="K29" t="s">
        <v>363</v>
      </c>
      <c r="L29" t="s">
        <v>279</v>
      </c>
      <c r="M29" t="s">
        <v>279</v>
      </c>
      <c r="N29">
        <v>4</v>
      </c>
      <c r="O29" t="s">
        <v>154</v>
      </c>
      <c r="P29">
        <v>1</v>
      </c>
      <c r="Q29" t="s">
        <v>216</v>
      </c>
      <c r="R29">
        <v>38</v>
      </c>
      <c r="S29" t="s">
        <v>377</v>
      </c>
      <c r="T29" t="s">
        <v>24</v>
      </c>
      <c r="U29">
        <v>38</v>
      </c>
      <c r="V29" t="s">
        <v>378</v>
      </c>
      <c r="W29" t="s">
        <v>366</v>
      </c>
    </row>
    <row r="30" spans="1:23" x14ac:dyDescent="0.15">
      <c r="A30">
        <v>46</v>
      </c>
      <c r="B30">
        <v>2</v>
      </c>
      <c r="C30" t="s">
        <v>205</v>
      </c>
      <c r="D30" t="s">
        <v>206</v>
      </c>
      <c r="E30">
        <v>26</v>
      </c>
      <c r="F30">
        <v>0</v>
      </c>
      <c r="G30">
        <v>0</v>
      </c>
      <c r="H30" t="s">
        <v>161</v>
      </c>
      <c r="I30" t="s">
        <v>131</v>
      </c>
      <c r="J30" t="s">
        <v>131</v>
      </c>
      <c r="K30" t="s">
        <v>363</v>
      </c>
      <c r="L30" t="s">
        <v>279</v>
      </c>
      <c r="M30" t="s">
        <v>279</v>
      </c>
      <c r="N30">
        <v>4</v>
      </c>
      <c r="O30" t="s">
        <v>156</v>
      </c>
      <c r="P30">
        <v>5</v>
      </c>
      <c r="Q30" t="s">
        <v>207</v>
      </c>
      <c r="R30">
        <v>38</v>
      </c>
      <c r="S30" t="s">
        <v>379</v>
      </c>
      <c r="T30" t="s">
        <v>24</v>
      </c>
      <c r="U30">
        <v>38</v>
      </c>
      <c r="V30" t="s">
        <v>380</v>
      </c>
      <c r="W30" t="s">
        <v>366</v>
      </c>
    </row>
    <row r="31" spans="1:23" x14ac:dyDescent="0.15">
      <c r="A31">
        <v>47</v>
      </c>
      <c r="B31">
        <v>1</v>
      </c>
      <c r="C31" t="s">
        <v>381</v>
      </c>
      <c r="D31" t="s">
        <v>382</v>
      </c>
      <c r="E31">
        <v>11</v>
      </c>
      <c r="F31">
        <v>0</v>
      </c>
      <c r="G31">
        <v>0</v>
      </c>
      <c r="H31" t="s">
        <v>383</v>
      </c>
      <c r="I31" t="s">
        <v>131</v>
      </c>
      <c r="J31" t="s">
        <v>131</v>
      </c>
      <c r="K31" t="s">
        <v>384</v>
      </c>
      <c r="L31" t="s">
        <v>279</v>
      </c>
      <c r="M31" t="s">
        <v>279</v>
      </c>
      <c r="N31">
        <v>4</v>
      </c>
      <c r="O31" t="s">
        <v>154</v>
      </c>
      <c r="P31">
        <v>3</v>
      </c>
      <c r="Q31" t="s">
        <v>385</v>
      </c>
      <c r="R31">
        <v>38</v>
      </c>
      <c r="S31" t="s">
        <v>386</v>
      </c>
      <c r="T31" t="s">
        <v>24</v>
      </c>
      <c r="U31">
        <v>38</v>
      </c>
      <c r="V31" t="s">
        <v>387</v>
      </c>
      <c r="W31" t="s">
        <v>388</v>
      </c>
    </row>
    <row r="32" spans="1:23" x14ac:dyDescent="0.15">
      <c r="A32">
        <v>48</v>
      </c>
      <c r="B32">
        <v>1</v>
      </c>
      <c r="C32" t="s">
        <v>389</v>
      </c>
      <c r="D32" t="s">
        <v>390</v>
      </c>
      <c r="E32">
        <v>11</v>
      </c>
      <c r="F32">
        <v>0</v>
      </c>
      <c r="G32">
        <v>0</v>
      </c>
      <c r="H32" t="s">
        <v>383</v>
      </c>
      <c r="I32" t="s">
        <v>131</v>
      </c>
      <c r="J32" t="s">
        <v>131</v>
      </c>
      <c r="K32" t="s">
        <v>384</v>
      </c>
      <c r="L32" t="s">
        <v>279</v>
      </c>
      <c r="M32" t="s">
        <v>279</v>
      </c>
      <c r="N32">
        <v>4</v>
      </c>
      <c r="O32" t="s">
        <v>154</v>
      </c>
      <c r="P32">
        <v>2</v>
      </c>
      <c r="Q32" t="s">
        <v>391</v>
      </c>
      <c r="R32">
        <v>38</v>
      </c>
      <c r="S32" t="s">
        <v>392</v>
      </c>
      <c r="T32" t="s">
        <v>24</v>
      </c>
      <c r="U32">
        <v>38</v>
      </c>
      <c r="V32" t="s">
        <v>393</v>
      </c>
      <c r="W32" t="s">
        <v>388</v>
      </c>
    </row>
    <row r="33" spans="1:23" x14ac:dyDescent="0.15">
      <c r="A33">
        <v>49</v>
      </c>
      <c r="B33">
        <v>1</v>
      </c>
      <c r="C33" t="s">
        <v>394</v>
      </c>
      <c r="D33" t="s">
        <v>395</v>
      </c>
      <c r="E33">
        <v>11</v>
      </c>
      <c r="F33">
        <v>0</v>
      </c>
      <c r="G33">
        <v>0</v>
      </c>
      <c r="H33" t="s">
        <v>383</v>
      </c>
      <c r="I33" t="s">
        <v>131</v>
      </c>
      <c r="J33" t="s">
        <v>131</v>
      </c>
      <c r="K33" t="s">
        <v>384</v>
      </c>
      <c r="L33" t="s">
        <v>279</v>
      </c>
      <c r="M33" t="s">
        <v>279</v>
      </c>
      <c r="N33">
        <v>4</v>
      </c>
      <c r="O33" t="s">
        <v>156</v>
      </c>
      <c r="P33">
        <v>6</v>
      </c>
      <c r="Q33" t="s">
        <v>396</v>
      </c>
      <c r="R33">
        <v>38</v>
      </c>
      <c r="S33" t="s">
        <v>397</v>
      </c>
      <c r="T33" t="s">
        <v>24</v>
      </c>
      <c r="U33">
        <v>38</v>
      </c>
      <c r="V33" t="s">
        <v>398</v>
      </c>
      <c r="W33" t="s">
        <v>388</v>
      </c>
    </row>
    <row r="34" spans="1:23" x14ac:dyDescent="0.15">
      <c r="A34">
        <v>50</v>
      </c>
      <c r="B34">
        <v>1</v>
      </c>
      <c r="C34" t="s">
        <v>399</v>
      </c>
      <c r="D34" t="s">
        <v>400</v>
      </c>
      <c r="E34">
        <v>11</v>
      </c>
      <c r="F34">
        <v>0</v>
      </c>
      <c r="G34">
        <v>0</v>
      </c>
      <c r="H34" t="s">
        <v>383</v>
      </c>
      <c r="I34" t="s">
        <v>131</v>
      </c>
      <c r="J34" t="s">
        <v>131</v>
      </c>
      <c r="K34" t="s">
        <v>384</v>
      </c>
      <c r="L34" t="s">
        <v>279</v>
      </c>
      <c r="M34" t="s">
        <v>279</v>
      </c>
      <c r="N34">
        <v>4</v>
      </c>
      <c r="O34" t="s">
        <v>156</v>
      </c>
      <c r="P34">
        <v>3</v>
      </c>
      <c r="Q34" t="s">
        <v>401</v>
      </c>
      <c r="R34">
        <v>38</v>
      </c>
      <c r="S34" t="s">
        <v>402</v>
      </c>
      <c r="T34" t="s">
        <v>24</v>
      </c>
      <c r="U34">
        <v>38</v>
      </c>
      <c r="V34" t="s">
        <v>403</v>
      </c>
      <c r="W34" t="s">
        <v>388</v>
      </c>
    </row>
    <row r="35" spans="1:23" x14ac:dyDescent="0.15">
      <c r="A35">
        <v>51</v>
      </c>
      <c r="B35">
        <v>2</v>
      </c>
      <c r="C35" t="s">
        <v>404</v>
      </c>
      <c r="D35" t="s">
        <v>405</v>
      </c>
      <c r="E35">
        <v>11</v>
      </c>
      <c r="F35">
        <v>0</v>
      </c>
      <c r="G35">
        <v>0</v>
      </c>
      <c r="H35" t="s">
        <v>383</v>
      </c>
      <c r="I35" t="s">
        <v>131</v>
      </c>
      <c r="J35" t="s">
        <v>131</v>
      </c>
      <c r="K35" t="s">
        <v>384</v>
      </c>
      <c r="L35" t="s">
        <v>279</v>
      </c>
      <c r="M35" t="s">
        <v>279</v>
      </c>
      <c r="N35">
        <v>4</v>
      </c>
      <c r="O35" t="s">
        <v>154</v>
      </c>
      <c r="P35">
        <v>2</v>
      </c>
      <c r="Q35" t="s">
        <v>166</v>
      </c>
      <c r="R35">
        <v>38</v>
      </c>
      <c r="S35" t="s">
        <v>406</v>
      </c>
      <c r="T35" t="s">
        <v>24</v>
      </c>
      <c r="U35">
        <v>38</v>
      </c>
      <c r="V35" t="s">
        <v>407</v>
      </c>
      <c r="W35" t="s">
        <v>388</v>
      </c>
    </row>
    <row r="36" spans="1:23" x14ac:dyDescent="0.15">
      <c r="A36">
        <v>52</v>
      </c>
      <c r="B36">
        <v>2</v>
      </c>
      <c r="C36" t="s">
        <v>408</v>
      </c>
      <c r="D36" t="s">
        <v>409</v>
      </c>
      <c r="E36">
        <v>11</v>
      </c>
      <c r="F36">
        <v>0</v>
      </c>
      <c r="G36">
        <v>0</v>
      </c>
      <c r="H36" t="s">
        <v>383</v>
      </c>
      <c r="I36" t="s">
        <v>131</v>
      </c>
      <c r="J36" t="s">
        <v>131</v>
      </c>
      <c r="K36" t="s">
        <v>384</v>
      </c>
      <c r="L36" t="s">
        <v>279</v>
      </c>
      <c r="M36" t="s">
        <v>279</v>
      </c>
      <c r="N36">
        <v>4</v>
      </c>
      <c r="O36" t="s">
        <v>156</v>
      </c>
      <c r="P36">
        <v>6</v>
      </c>
      <c r="Q36" t="s">
        <v>410</v>
      </c>
      <c r="R36">
        <v>38</v>
      </c>
      <c r="S36" t="s">
        <v>411</v>
      </c>
      <c r="T36" t="s">
        <v>24</v>
      </c>
      <c r="U36">
        <v>38</v>
      </c>
      <c r="V36" t="s">
        <v>412</v>
      </c>
      <c r="W36" t="s">
        <v>388</v>
      </c>
    </row>
    <row r="37" spans="1:23" x14ac:dyDescent="0.15">
      <c r="A37">
        <v>53</v>
      </c>
      <c r="B37">
        <v>2</v>
      </c>
      <c r="C37" t="s">
        <v>413</v>
      </c>
      <c r="D37" t="s">
        <v>414</v>
      </c>
      <c r="E37">
        <v>11</v>
      </c>
      <c r="F37">
        <v>0</v>
      </c>
      <c r="G37">
        <v>0</v>
      </c>
      <c r="H37" t="s">
        <v>383</v>
      </c>
      <c r="I37" t="s">
        <v>131</v>
      </c>
      <c r="J37" t="s">
        <v>131</v>
      </c>
      <c r="K37" t="s">
        <v>384</v>
      </c>
      <c r="L37" t="s">
        <v>279</v>
      </c>
      <c r="M37" t="s">
        <v>279</v>
      </c>
      <c r="N37">
        <v>4</v>
      </c>
      <c r="O37" t="s">
        <v>156</v>
      </c>
      <c r="P37">
        <v>4</v>
      </c>
      <c r="Q37" t="s">
        <v>415</v>
      </c>
      <c r="R37">
        <v>38</v>
      </c>
      <c r="S37" t="s">
        <v>416</v>
      </c>
      <c r="T37" t="s">
        <v>24</v>
      </c>
      <c r="U37">
        <v>38</v>
      </c>
      <c r="V37" t="s">
        <v>417</v>
      </c>
      <c r="W37" t="s">
        <v>388</v>
      </c>
    </row>
    <row r="38" spans="1:23" x14ac:dyDescent="0.15">
      <c r="A38">
        <v>54</v>
      </c>
      <c r="B38">
        <v>2</v>
      </c>
      <c r="C38" t="s">
        <v>418</v>
      </c>
      <c r="D38" t="s">
        <v>419</v>
      </c>
      <c r="E38">
        <v>11</v>
      </c>
      <c r="F38">
        <v>0</v>
      </c>
      <c r="G38">
        <v>0</v>
      </c>
      <c r="H38" t="s">
        <v>383</v>
      </c>
      <c r="I38" t="s">
        <v>131</v>
      </c>
      <c r="J38" t="s">
        <v>131</v>
      </c>
      <c r="K38" t="s">
        <v>384</v>
      </c>
      <c r="L38" t="s">
        <v>279</v>
      </c>
      <c r="M38" t="s">
        <v>279</v>
      </c>
      <c r="N38">
        <v>4</v>
      </c>
      <c r="O38" t="s">
        <v>156</v>
      </c>
      <c r="P38">
        <v>3</v>
      </c>
      <c r="Q38" t="s">
        <v>420</v>
      </c>
      <c r="R38">
        <v>38</v>
      </c>
      <c r="S38" t="s">
        <v>421</v>
      </c>
      <c r="T38" t="s">
        <v>24</v>
      </c>
      <c r="U38">
        <v>38</v>
      </c>
      <c r="V38" t="s">
        <v>422</v>
      </c>
      <c r="W38" t="s">
        <v>388</v>
      </c>
    </row>
    <row r="39" spans="1:23" x14ac:dyDescent="0.15">
      <c r="A39">
        <v>57</v>
      </c>
      <c r="B39">
        <v>1</v>
      </c>
      <c r="C39" t="s">
        <v>423</v>
      </c>
      <c r="D39" t="s">
        <v>424</v>
      </c>
      <c r="E39">
        <v>24</v>
      </c>
      <c r="F39">
        <v>0</v>
      </c>
      <c r="G39">
        <v>0</v>
      </c>
      <c r="H39" t="s">
        <v>425</v>
      </c>
      <c r="I39" t="s">
        <v>131</v>
      </c>
      <c r="J39" t="s">
        <v>131</v>
      </c>
      <c r="K39" t="s">
        <v>426</v>
      </c>
      <c r="L39" t="s">
        <v>279</v>
      </c>
      <c r="M39" t="s">
        <v>279</v>
      </c>
      <c r="N39">
        <v>4</v>
      </c>
      <c r="O39" t="s">
        <v>154</v>
      </c>
      <c r="P39">
        <v>3</v>
      </c>
      <c r="Q39" t="s">
        <v>427</v>
      </c>
      <c r="R39">
        <v>38</v>
      </c>
      <c r="S39" t="s">
        <v>428</v>
      </c>
      <c r="T39" t="s">
        <v>24</v>
      </c>
      <c r="U39">
        <v>38</v>
      </c>
      <c r="V39" t="s">
        <v>429</v>
      </c>
      <c r="W39" t="s">
        <v>430</v>
      </c>
    </row>
    <row r="40" spans="1:23" x14ac:dyDescent="0.15">
      <c r="A40">
        <v>58</v>
      </c>
      <c r="B40">
        <v>1</v>
      </c>
      <c r="C40" t="s">
        <v>431</v>
      </c>
      <c r="D40" t="s">
        <v>432</v>
      </c>
      <c r="E40">
        <v>24</v>
      </c>
      <c r="F40">
        <v>0</v>
      </c>
      <c r="G40">
        <v>0</v>
      </c>
      <c r="H40" t="s">
        <v>425</v>
      </c>
      <c r="I40" t="s">
        <v>131</v>
      </c>
      <c r="J40" t="s">
        <v>131</v>
      </c>
      <c r="K40" t="s">
        <v>426</v>
      </c>
      <c r="L40" t="s">
        <v>279</v>
      </c>
      <c r="M40" t="s">
        <v>279</v>
      </c>
      <c r="N40">
        <v>4</v>
      </c>
      <c r="O40" t="s">
        <v>154</v>
      </c>
      <c r="P40">
        <v>1</v>
      </c>
      <c r="Q40" t="s">
        <v>433</v>
      </c>
      <c r="R40">
        <v>38</v>
      </c>
      <c r="S40" t="s">
        <v>434</v>
      </c>
      <c r="T40" t="s">
        <v>24</v>
      </c>
      <c r="U40">
        <v>38</v>
      </c>
      <c r="V40" t="s">
        <v>435</v>
      </c>
      <c r="W40" t="s">
        <v>430</v>
      </c>
    </row>
    <row r="41" spans="1:23" x14ac:dyDescent="0.15">
      <c r="A41">
        <v>59</v>
      </c>
      <c r="B41">
        <v>1</v>
      </c>
      <c r="C41" t="s">
        <v>436</v>
      </c>
      <c r="D41" t="s">
        <v>437</v>
      </c>
      <c r="E41">
        <v>24</v>
      </c>
      <c r="F41">
        <v>0</v>
      </c>
      <c r="G41">
        <v>0</v>
      </c>
      <c r="H41" t="s">
        <v>425</v>
      </c>
      <c r="I41" t="s">
        <v>131</v>
      </c>
      <c r="J41" t="s">
        <v>131</v>
      </c>
      <c r="K41" t="s">
        <v>426</v>
      </c>
      <c r="L41" t="s">
        <v>279</v>
      </c>
      <c r="M41" t="s">
        <v>279</v>
      </c>
      <c r="N41">
        <v>4</v>
      </c>
      <c r="O41" t="s">
        <v>156</v>
      </c>
      <c r="P41">
        <v>6</v>
      </c>
      <c r="Q41" t="s">
        <v>438</v>
      </c>
      <c r="R41">
        <v>38</v>
      </c>
      <c r="S41" t="s">
        <v>439</v>
      </c>
      <c r="T41" t="s">
        <v>24</v>
      </c>
      <c r="U41">
        <v>38</v>
      </c>
      <c r="V41" t="s">
        <v>440</v>
      </c>
      <c r="W41" t="s">
        <v>430</v>
      </c>
    </row>
    <row r="42" spans="1:23" x14ac:dyDescent="0.15">
      <c r="A42">
        <v>60</v>
      </c>
      <c r="B42">
        <v>1</v>
      </c>
      <c r="C42" t="s">
        <v>441</v>
      </c>
      <c r="D42" t="s">
        <v>442</v>
      </c>
      <c r="E42">
        <v>24</v>
      </c>
      <c r="F42">
        <v>0</v>
      </c>
      <c r="G42">
        <v>0</v>
      </c>
      <c r="H42" t="s">
        <v>425</v>
      </c>
      <c r="I42" t="s">
        <v>131</v>
      </c>
      <c r="J42" t="s">
        <v>131</v>
      </c>
      <c r="K42" t="s">
        <v>426</v>
      </c>
      <c r="L42" t="s">
        <v>279</v>
      </c>
      <c r="M42" t="s">
        <v>279</v>
      </c>
      <c r="N42">
        <v>4</v>
      </c>
      <c r="O42" t="s">
        <v>156</v>
      </c>
      <c r="P42">
        <v>6</v>
      </c>
      <c r="Q42" t="s">
        <v>443</v>
      </c>
      <c r="R42">
        <v>38</v>
      </c>
      <c r="S42" t="s">
        <v>444</v>
      </c>
      <c r="T42" t="s">
        <v>24</v>
      </c>
      <c r="U42">
        <v>38</v>
      </c>
      <c r="V42" t="s">
        <v>445</v>
      </c>
      <c r="W42" t="s">
        <v>430</v>
      </c>
    </row>
    <row r="43" spans="1:23" x14ac:dyDescent="0.15">
      <c r="A43">
        <v>61</v>
      </c>
      <c r="B43">
        <v>2</v>
      </c>
      <c r="C43" t="s">
        <v>446</v>
      </c>
      <c r="D43" t="s">
        <v>447</v>
      </c>
      <c r="E43">
        <v>24</v>
      </c>
      <c r="F43">
        <v>0</v>
      </c>
      <c r="G43">
        <v>0</v>
      </c>
      <c r="H43" t="s">
        <v>425</v>
      </c>
      <c r="I43" t="s">
        <v>131</v>
      </c>
      <c r="J43" t="s">
        <v>131</v>
      </c>
      <c r="K43" t="s">
        <v>426</v>
      </c>
      <c r="L43" t="s">
        <v>279</v>
      </c>
      <c r="M43" t="s">
        <v>279</v>
      </c>
      <c r="N43">
        <v>4</v>
      </c>
      <c r="O43" t="s">
        <v>154</v>
      </c>
      <c r="P43">
        <v>3</v>
      </c>
      <c r="Q43" t="s">
        <v>298</v>
      </c>
      <c r="R43">
        <v>38</v>
      </c>
      <c r="S43" t="s">
        <v>448</v>
      </c>
      <c r="T43" t="s">
        <v>24</v>
      </c>
      <c r="U43">
        <v>38</v>
      </c>
      <c r="V43" t="s">
        <v>449</v>
      </c>
      <c r="W43" t="s">
        <v>430</v>
      </c>
    </row>
    <row r="44" spans="1:23" x14ac:dyDescent="0.15">
      <c r="A44">
        <v>62</v>
      </c>
      <c r="B44">
        <v>1</v>
      </c>
      <c r="C44" t="s">
        <v>450</v>
      </c>
      <c r="D44" t="s">
        <v>451</v>
      </c>
      <c r="E44">
        <v>4</v>
      </c>
      <c r="F44">
        <v>0</v>
      </c>
      <c r="G44">
        <v>0</v>
      </c>
      <c r="H44" t="s">
        <v>452</v>
      </c>
      <c r="I44" t="s">
        <v>131</v>
      </c>
      <c r="J44" t="s">
        <v>131</v>
      </c>
      <c r="K44" t="s">
        <v>453</v>
      </c>
      <c r="L44" t="s">
        <v>279</v>
      </c>
      <c r="M44" t="s">
        <v>279</v>
      </c>
      <c r="N44">
        <v>4</v>
      </c>
      <c r="O44" t="s">
        <v>154</v>
      </c>
      <c r="P44">
        <v>3</v>
      </c>
      <c r="Q44" t="s">
        <v>454</v>
      </c>
      <c r="R44">
        <v>38</v>
      </c>
      <c r="S44" t="s">
        <v>455</v>
      </c>
      <c r="T44" t="s">
        <v>24</v>
      </c>
      <c r="U44">
        <v>38</v>
      </c>
      <c r="V44" t="s">
        <v>456</v>
      </c>
      <c r="W44" t="s">
        <v>457</v>
      </c>
    </row>
    <row r="45" spans="1:23" x14ac:dyDescent="0.15">
      <c r="A45">
        <v>63</v>
      </c>
      <c r="B45">
        <v>1</v>
      </c>
      <c r="C45" t="s">
        <v>458</v>
      </c>
      <c r="D45" t="s">
        <v>459</v>
      </c>
      <c r="E45">
        <v>4</v>
      </c>
      <c r="F45">
        <v>0</v>
      </c>
      <c r="G45">
        <v>0</v>
      </c>
      <c r="H45" t="s">
        <v>452</v>
      </c>
      <c r="I45" t="s">
        <v>131</v>
      </c>
      <c r="J45" t="s">
        <v>131</v>
      </c>
      <c r="K45" t="s">
        <v>453</v>
      </c>
      <c r="L45" t="s">
        <v>279</v>
      </c>
      <c r="M45" t="s">
        <v>279</v>
      </c>
      <c r="N45">
        <v>4</v>
      </c>
      <c r="O45" t="s">
        <v>154</v>
      </c>
      <c r="P45">
        <v>3</v>
      </c>
      <c r="Q45" t="s">
        <v>460</v>
      </c>
      <c r="R45">
        <v>38</v>
      </c>
      <c r="S45" t="s">
        <v>461</v>
      </c>
      <c r="T45" t="s">
        <v>24</v>
      </c>
      <c r="U45">
        <v>38</v>
      </c>
      <c r="V45" t="s">
        <v>462</v>
      </c>
      <c r="W45" t="s">
        <v>457</v>
      </c>
    </row>
    <row r="46" spans="1:23" x14ac:dyDescent="0.15">
      <c r="A46">
        <v>64</v>
      </c>
      <c r="B46">
        <v>1</v>
      </c>
      <c r="C46" t="s">
        <v>463</v>
      </c>
      <c r="D46" t="s">
        <v>464</v>
      </c>
      <c r="E46">
        <v>4</v>
      </c>
      <c r="F46">
        <v>0</v>
      </c>
      <c r="G46">
        <v>0</v>
      </c>
      <c r="H46" t="s">
        <v>452</v>
      </c>
      <c r="I46" t="s">
        <v>131</v>
      </c>
      <c r="J46" t="s">
        <v>131</v>
      </c>
      <c r="K46" t="s">
        <v>453</v>
      </c>
      <c r="L46" t="s">
        <v>279</v>
      </c>
      <c r="M46" t="s">
        <v>279</v>
      </c>
      <c r="N46">
        <v>4</v>
      </c>
      <c r="O46" t="s">
        <v>154</v>
      </c>
      <c r="P46">
        <v>3</v>
      </c>
      <c r="Q46" t="s">
        <v>465</v>
      </c>
      <c r="R46">
        <v>38</v>
      </c>
      <c r="S46" t="s">
        <v>466</v>
      </c>
      <c r="T46" t="s">
        <v>24</v>
      </c>
      <c r="U46">
        <v>38</v>
      </c>
      <c r="V46" t="s">
        <v>467</v>
      </c>
      <c r="W46" t="s">
        <v>457</v>
      </c>
    </row>
    <row r="47" spans="1:23" x14ac:dyDescent="0.15">
      <c r="A47">
        <v>65</v>
      </c>
      <c r="B47">
        <v>1</v>
      </c>
      <c r="C47" t="s">
        <v>468</v>
      </c>
      <c r="D47" t="s">
        <v>469</v>
      </c>
      <c r="E47">
        <v>4</v>
      </c>
      <c r="F47">
        <v>0</v>
      </c>
      <c r="G47">
        <v>0</v>
      </c>
      <c r="H47" t="s">
        <v>452</v>
      </c>
      <c r="I47" t="s">
        <v>131</v>
      </c>
      <c r="J47" t="s">
        <v>131</v>
      </c>
      <c r="K47" t="s">
        <v>453</v>
      </c>
      <c r="L47" t="s">
        <v>279</v>
      </c>
      <c r="M47" t="s">
        <v>279</v>
      </c>
      <c r="N47">
        <v>4</v>
      </c>
      <c r="O47" t="s">
        <v>156</v>
      </c>
      <c r="P47">
        <v>6</v>
      </c>
      <c r="Q47" t="s">
        <v>470</v>
      </c>
      <c r="R47">
        <v>38</v>
      </c>
      <c r="S47" t="s">
        <v>471</v>
      </c>
      <c r="T47" t="s">
        <v>24</v>
      </c>
      <c r="U47">
        <v>38</v>
      </c>
      <c r="V47" t="s">
        <v>472</v>
      </c>
      <c r="W47" t="s">
        <v>457</v>
      </c>
    </row>
    <row r="48" spans="1:23" x14ac:dyDescent="0.15">
      <c r="A48">
        <v>66</v>
      </c>
      <c r="B48">
        <v>2</v>
      </c>
      <c r="C48" t="s">
        <v>473</v>
      </c>
      <c r="D48" t="s">
        <v>474</v>
      </c>
      <c r="E48">
        <v>4</v>
      </c>
      <c r="F48">
        <v>0</v>
      </c>
      <c r="G48">
        <v>0</v>
      </c>
      <c r="H48" t="s">
        <v>452</v>
      </c>
      <c r="I48" t="s">
        <v>131</v>
      </c>
      <c r="J48" t="s">
        <v>131</v>
      </c>
      <c r="K48" t="s">
        <v>453</v>
      </c>
      <c r="L48" t="s">
        <v>279</v>
      </c>
      <c r="M48" t="s">
        <v>279</v>
      </c>
      <c r="N48">
        <v>4</v>
      </c>
      <c r="O48" t="s">
        <v>154</v>
      </c>
      <c r="P48">
        <v>3</v>
      </c>
      <c r="Q48" t="s">
        <v>475</v>
      </c>
      <c r="R48">
        <v>38</v>
      </c>
      <c r="S48" t="s">
        <v>476</v>
      </c>
      <c r="T48" t="s">
        <v>24</v>
      </c>
      <c r="U48">
        <v>38</v>
      </c>
      <c r="V48" t="s">
        <v>477</v>
      </c>
      <c r="W48" t="s">
        <v>457</v>
      </c>
    </row>
    <row r="49" spans="1:23" x14ac:dyDescent="0.15">
      <c r="A49">
        <v>67</v>
      </c>
      <c r="B49">
        <v>2</v>
      </c>
      <c r="C49" t="s">
        <v>478</v>
      </c>
      <c r="D49" t="s">
        <v>479</v>
      </c>
      <c r="E49">
        <v>4</v>
      </c>
      <c r="F49">
        <v>0</v>
      </c>
      <c r="G49">
        <v>0</v>
      </c>
      <c r="H49" t="s">
        <v>452</v>
      </c>
      <c r="I49" t="s">
        <v>131</v>
      </c>
      <c r="J49" t="s">
        <v>131</v>
      </c>
      <c r="K49" t="s">
        <v>453</v>
      </c>
      <c r="L49" t="s">
        <v>279</v>
      </c>
      <c r="M49" t="s">
        <v>279</v>
      </c>
      <c r="N49">
        <v>4</v>
      </c>
      <c r="O49" t="s">
        <v>154</v>
      </c>
      <c r="P49">
        <v>2</v>
      </c>
      <c r="Q49" t="s">
        <v>480</v>
      </c>
      <c r="R49">
        <v>38</v>
      </c>
      <c r="S49" t="s">
        <v>481</v>
      </c>
      <c r="T49" t="s">
        <v>24</v>
      </c>
      <c r="U49">
        <v>38</v>
      </c>
      <c r="V49" t="s">
        <v>482</v>
      </c>
      <c r="W49" t="s">
        <v>457</v>
      </c>
    </row>
    <row r="50" spans="1:23" x14ac:dyDescent="0.15">
      <c r="A50">
        <v>68</v>
      </c>
      <c r="B50">
        <v>2</v>
      </c>
      <c r="C50" t="s">
        <v>483</v>
      </c>
      <c r="D50" t="s">
        <v>484</v>
      </c>
      <c r="E50">
        <v>4</v>
      </c>
      <c r="F50">
        <v>0</v>
      </c>
      <c r="G50">
        <v>0</v>
      </c>
      <c r="H50" t="s">
        <v>452</v>
      </c>
      <c r="I50" t="s">
        <v>131</v>
      </c>
      <c r="J50" t="s">
        <v>131</v>
      </c>
      <c r="K50" t="s">
        <v>453</v>
      </c>
      <c r="L50" t="s">
        <v>279</v>
      </c>
      <c r="M50" t="s">
        <v>279</v>
      </c>
      <c r="N50">
        <v>4</v>
      </c>
      <c r="O50" t="s">
        <v>154</v>
      </c>
      <c r="P50">
        <v>1</v>
      </c>
      <c r="Q50" t="s">
        <v>228</v>
      </c>
      <c r="R50">
        <v>38</v>
      </c>
      <c r="S50" t="s">
        <v>485</v>
      </c>
      <c r="T50" t="s">
        <v>24</v>
      </c>
      <c r="U50">
        <v>38</v>
      </c>
      <c r="V50" t="s">
        <v>486</v>
      </c>
      <c r="W50" t="s">
        <v>457</v>
      </c>
    </row>
    <row r="51" spans="1:23" x14ac:dyDescent="0.15">
      <c r="A51">
        <v>69</v>
      </c>
      <c r="B51">
        <v>1</v>
      </c>
      <c r="C51" t="s">
        <v>487</v>
      </c>
      <c r="D51" t="s">
        <v>488</v>
      </c>
      <c r="E51">
        <v>7</v>
      </c>
      <c r="F51">
        <v>0</v>
      </c>
      <c r="G51">
        <v>0</v>
      </c>
      <c r="H51" t="s">
        <v>489</v>
      </c>
      <c r="I51" t="s">
        <v>131</v>
      </c>
      <c r="J51" t="s">
        <v>131</v>
      </c>
      <c r="K51" t="s">
        <v>490</v>
      </c>
      <c r="L51" t="s">
        <v>279</v>
      </c>
      <c r="M51" t="s">
        <v>279</v>
      </c>
      <c r="N51">
        <v>4</v>
      </c>
      <c r="O51" t="s">
        <v>154</v>
      </c>
      <c r="P51">
        <v>1</v>
      </c>
      <c r="Q51" t="s">
        <v>491</v>
      </c>
      <c r="R51">
        <v>38</v>
      </c>
      <c r="S51" t="s">
        <v>492</v>
      </c>
      <c r="T51" t="s">
        <v>24</v>
      </c>
      <c r="U51">
        <v>38</v>
      </c>
      <c r="V51" t="s">
        <v>493</v>
      </c>
      <c r="W51" t="s">
        <v>494</v>
      </c>
    </row>
    <row r="52" spans="1:23" x14ac:dyDescent="0.15">
      <c r="A52">
        <v>70</v>
      </c>
      <c r="B52">
        <v>1</v>
      </c>
      <c r="C52" t="s">
        <v>495</v>
      </c>
      <c r="D52" t="s">
        <v>496</v>
      </c>
      <c r="E52">
        <v>13</v>
      </c>
      <c r="F52">
        <v>0</v>
      </c>
      <c r="G52">
        <v>0</v>
      </c>
      <c r="H52" t="s">
        <v>497</v>
      </c>
      <c r="I52" t="s">
        <v>131</v>
      </c>
      <c r="J52" t="s">
        <v>131</v>
      </c>
      <c r="K52" t="s">
        <v>498</v>
      </c>
      <c r="L52" t="s">
        <v>279</v>
      </c>
      <c r="M52" t="s">
        <v>279</v>
      </c>
      <c r="N52">
        <v>4</v>
      </c>
      <c r="O52" t="s">
        <v>155</v>
      </c>
      <c r="P52">
        <v>1</v>
      </c>
      <c r="Q52" t="s">
        <v>499</v>
      </c>
      <c r="R52">
        <v>38</v>
      </c>
      <c r="S52" t="s">
        <v>500</v>
      </c>
      <c r="T52" t="s">
        <v>24</v>
      </c>
      <c r="U52">
        <v>38</v>
      </c>
      <c r="V52" t="s">
        <v>501</v>
      </c>
      <c r="W52" t="s">
        <v>502</v>
      </c>
    </row>
    <row r="53" spans="1:23" x14ac:dyDescent="0.15">
      <c r="A53">
        <v>71</v>
      </c>
      <c r="B53">
        <v>1</v>
      </c>
      <c r="C53" t="s">
        <v>503</v>
      </c>
      <c r="D53" t="s">
        <v>504</v>
      </c>
      <c r="E53">
        <v>13</v>
      </c>
      <c r="F53">
        <v>0</v>
      </c>
      <c r="G53">
        <v>0</v>
      </c>
      <c r="H53" t="s">
        <v>497</v>
      </c>
      <c r="I53" t="s">
        <v>131</v>
      </c>
      <c r="J53" t="s">
        <v>131</v>
      </c>
      <c r="K53" t="s">
        <v>498</v>
      </c>
      <c r="L53" t="s">
        <v>279</v>
      </c>
      <c r="M53" t="s">
        <v>279</v>
      </c>
      <c r="N53">
        <v>4</v>
      </c>
      <c r="O53" t="s">
        <v>154</v>
      </c>
      <c r="P53">
        <v>3</v>
      </c>
      <c r="Q53" t="s">
        <v>505</v>
      </c>
      <c r="R53">
        <v>38</v>
      </c>
      <c r="S53" t="s">
        <v>506</v>
      </c>
      <c r="T53" t="s">
        <v>24</v>
      </c>
      <c r="U53">
        <v>38</v>
      </c>
      <c r="V53" t="s">
        <v>507</v>
      </c>
      <c r="W53" t="s">
        <v>502</v>
      </c>
    </row>
    <row r="54" spans="1:23" x14ac:dyDescent="0.15">
      <c r="A54">
        <v>72</v>
      </c>
      <c r="B54">
        <v>1</v>
      </c>
      <c r="C54" t="s">
        <v>508</v>
      </c>
      <c r="D54" t="s">
        <v>509</v>
      </c>
      <c r="E54">
        <v>13</v>
      </c>
      <c r="F54">
        <v>0</v>
      </c>
      <c r="G54">
        <v>0</v>
      </c>
      <c r="H54" t="s">
        <v>497</v>
      </c>
      <c r="I54" t="s">
        <v>131</v>
      </c>
      <c r="J54" t="s">
        <v>131</v>
      </c>
      <c r="K54" t="s">
        <v>498</v>
      </c>
      <c r="L54" t="s">
        <v>279</v>
      </c>
      <c r="M54" t="s">
        <v>279</v>
      </c>
      <c r="N54">
        <v>4</v>
      </c>
      <c r="O54" t="s">
        <v>154</v>
      </c>
      <c r="P54">
        <v>2</v>
      </c>
      <c r="Q54" t="s">
        <v>510</v>
      </c>
      <c r="R54">
        <v>38</v>
      </c>
      <c r="S54" t="s">
        <v>511</v>
      </c>
      <c r="T54" t="s">
        <v>24</v>
      </c>
      <c r="U54">
        <v>38</v>
      </c>
      <c r="V54" t="s">
        <v>512</v>
      </c>
      <c r="W54" t="s">
        <v>502</v>
      </c>
    </row>
    <row r="55" spans="1:23" x14ac:dyDescent="0.15">
      <c r="A55">
        <v>73</v>
      </c>
      <c r="B55">
        <v>1</v>
      </c>
      <c r="C55" t="s">
        <v>513</v>
      </c>
      <c r="D55" t="s">
        <v>514</v>
      </c>
      <c r="E55">
        <v>13</v>
      </c>
      <c r="F55">
        <v>0</v>
      </c>
      <c r="G55">
        <v>0</v>
      </c>
      <c r="H55" t="s">
        <v>497</v>
      </c>
      <c r="I55" t="s">
        <v>131</v>
      </c>
      <c r="J55" t="s">
        <v>131</v>
      </c>
      <c r="K55" t="s">
        <v>498</v>
      </c>
      <c r="L55" t="s">
        <v>279</v>
      </c>
      <c r="M55" t="s">
        <v>279</v>
      </c>
      <c r="N55">
        <v>4</v>
      </c>
      <c r="O55" t="s">
        <v>154</v>
      </c>
      <c r="P55">
        <v>2</v>
      </c>
      <c r="Q55" t="s">
        <v>515</v>
      </c>
      <c r="R55">
        <v>38</v>
      </c>
      <c r="S55" t="s">
        <v>516</v>
      </c>
      <c r="T55" t="s">
        <v>24</v>
      </c>
      <c r="U55">
        <v>38</v>
      </c>
      <c r="V55" t="s">
        <v>517</v>
      </c>
      <c r="W55" t="s">
        <v>502</v>
      </c>
    </row>
    <row r="56" spans="1:23" x14ac:dyDescent="0.15">
      <c r="A56">
        <v>74</v>
      </c>
      <c r="B56">
        <v>1</v>
      </c>
      <c r="C56" t="s">
        <v>518</v>
      </c>
      <c r="D56" t="s">
        <v>519</v>
      </c>
      <c r="E56">
        <v>13</v>
      </c>
      <c r="F56">
        <v>0</v>
      </c>
      <c r="G56">
        <v>0</v>
      </c>
      <c r="H56" t="s">
        <v>497</v>
      </c>
      <c r="I56" t="s">
        <v>131</v>
      </c>
      <c r="J56" t="s">
        <v>131</v>
      </c>
      <c r="K56" t="s">
        <v>498</v>
      </c>
      <c r="L56" t="s">
        <v>279</v>
      </c>
      <c r="M56" t="s">
        <v>279</v>
      </c>
      <c r="N56">
        <v>4</v>
      </c>
      <c r="O56" t="s">
        <v>154</v>
      </c>
      <c r="P56">
        <v>2</v>
      </c>
      <c r="Q56" t="s">
        <v>520</v>
      </c>
      <c r="R56">
        <v>38</v>
      </c>
      <c r="S56" t="s">
        <v>521</v>
      </c>
      <c r="T56" t="s">
        <v>24</v>
      </c>
      <c r="U56">
        <v>38</v>
      </c>
      <c r="V56" t="s">
        <v>522</v>
      </c>
      <c r="W56" t="s">
        <v>502</v>
      </c>
    </row>
    <row r="57" spans="1:23" x14ac:dyDescent="0.15">
      <c r="A57">
        <v>75</v>
      </c>
      <c r="B57">
        <v>1</v>
      </c>
      <c r="C57" t="s">
        <v>523</v>
      </c>
      <c r="D57" t="s">
        <v>524</v>
      </c>
      <c r="E57">
        <v>13</v>
      </c>
      <c r="F57">
        <v>0</v>
      </c>
      <c r="G57">
        <v>0</v>
      </c>
      <c r="H57" t="s">
        <v>497</v>
      </c>
      <c r="I57" t="s">
        <v>131</v>
      </c>
      <c r="J57" t="s">
        <v>131</v>
      </c>
      <c r="K57" t="s">
        <v>498</v>
      </c>
      <c r="L57" t="s">
        <v>279</v>
      </c>
      <c r="M57" t="s">
        <v>279</v>
      </c>
      <c r="N57">
        <v>4</v>
      </c>
      <c r="O57" t="s">
        <v>154</v>
      </c>
      <c r="P57">
        <v>1</v>
      </c>
      <c r="Q57" t="s">
        <v>525</v>
      </c>
      <c r="R57">
        <v>38</v>
      </c>
      <c r="S57" t="s">
        <v>526</v>
      </c>
      <c r="T57" t="s">
        <v>24</v>
      </c>
      <c r="U57">
        <v>38</v>
      </c>
      <c r="V57" t="s">
        <v>527</v>
      </c>
      <c r="W57" t="s">
        <v>502</v>
      </c>
    </row>
    <row r="58" spans="1:23" x14ac:dyDescent="0.15">
      <c r="A58">
        <v>76</v>
      </c>
      <c r="B58">
        <v>1</v>
      </c>
      <c r="C58" t="s">
        <v>528</v>
      </c>
      <c r="D58" t="s">
        <v>529</v>
      </c>
      <c r="E58">
        <v>13</v>
      </c>
      <c r="F58">
        <v>0</v>
      </c>
      <c r="G58">
        <v>0</v>
      </c>
      <c r="H58" t="s">
        <v>497</v>
      </c>
      <c r="I58" t="s">
        <v>131</v>
      </c>
      <c r="J58" t="s">
        <v>131</v>
      </c>
      <c r="K58" t="s">
        <v>498</v>
      </c>
      <c r="L58" t="s">
        <v>279</v>
      </c>
      <c r="M58" t="s">
        <v>279</v>
      </c>
      <c r="N58">
        <v>4</v>
      </c>
      <c r="O58" t="s">
        <v>154</v>
      </c>
      <c r="P58">
        <v>1</v>
      </c>
      <c r="Q58" t="s">
        <v>530</v>
      </c>
      <c r="R58">
        <v>38</v>
      </c>
      <c r="S58" t="s">
        <v>531</v>
      </c>
      <c r="T58" t="s">
        <v>24</v>
      </c>
      <c r="U58">
        <v>38</v>
      </c>
      <c r="V58" t="s">
        <v>532</v>
      </c>
      <c r="W58" t="s">
        <v>502</v>
      </c>
    </row>
    <row r="59" spans="1:23" x14ac:dyDescent="0.15">
      <c r="A59">
        <v>77</v>
      </c>
      <c r="B59">
        <v>1</v>
      </c>
      <c r="C59" t="s">
        <v>533</v>
      </c>
      <c r="D59" t="s">
        <v>534</v>
      </c>
      <c r="E59">
        <v>13</v>
      </c>
      <c r="F59">
        <v>0</v>
      </c>
      <c r="G59">
        <v>0</v>
      </c>
      <c r="H59" t="s">
        <v>497</v>
      </c>
      <c r="I59" t="s">
        <v>131</v>
      </c>
      <c r="J59" t="s">
        <v>131</v>
      </c>
      <c r="K59" t="s">
        <v>498</v>
      </c>
      <c r="L59" t="s">
        <v>279</v>
      </c>
      <c r="M59" t="s">
        <v>279</v>
      </c>
      <c r="N59">
        <v>4</v>
      </c>
      <c r="O59" t="s">
        <v>156</v>
      </c>
      <c r="P59">
        <v>5</v>
      </c>
      <c r="Q59" t="s">
        <v>535</v>
      </c>
      <c r="R59">
        <v>38</v>
      </c>
      <c r="S59" t="s">
        <v>536</v>
      </c>
      <c r="T59" t="s">
        <v>24</v>
      </c>
      <c r="U59">
        <v>38</v>
      </c>
      <c r="V59" t="s">
        <v>537</v>
      </c>
      <c r="W59" t="s">
        <v>502</v>
      </c>
    </row>
    <row r="60" spans="1:23" x14ac:dyDescent="0.15">
      <c r="A60">
        <v>78</v>
      </c>
      <c r="B60">
        <v>1</v>
      </c>
      <c r="C60" t="s">
        <v>538</v>
      </c>
      <c r="D60" t="s">
        <v>539</v>
      </c>
      <c r="E60">
        <v>13</v>
      </c>
      <c r="F60">
        <v>0</v>
      </c>
      <c r="G60">
        <v>0</v>
      </c>
      <c r="H60" t="s">
        <v>497</v>
      </c>
      <c r="I60" t="s">
        <v>131</v>
      </c>
      <c r="J60" t="s">
        <v>131</v>
      </c>
      <c r="K60" t="s">
        <v>498</v>
      </c>
      <c r="L60" t="s">
        <v>279</v>
      </c>
      <c r="M60" t="s">
        <v>279</v>
      </c>
      <c r="N60">
        <v>4</v>
      </c>
      <c r="O60" t="s">
        <v>156</v>
      </c>
      <c r="P60">
        <v>4</v>
      </c>
      <c r="Q60" t="s">
        <v>239</v>
      </c>
      <c r="R60">
        <v>38</v>
      </c>
      <c r="S60" t="s">
        <v>540</v>
      </c>
      <c r="T60" t="s">
        <v>24</v>
      </c>
      <c r="U60">
        <v>38</v>
      </c>
      <c r="V60" t="s">
        <v>541</v>
      </c>
      <c r="W60" t="s">
        <v>502</v>
      </c>
    </row>
    <row r="61" spans="1:23" x14ac:dyDescent="0.15">
      <c r="A61">
        <v>82</v>
      </c>
      <c r="B61">
        <v>2</v>
      </c>
      <c r="C61" t="s">
        <v>542</v>
      </c>
      <c r="D61" t="s">
        <v>543</v>
      </c>
      <c r="E61">
        <v>13</v>
      </c>
      <c r="F61">
        <v>0</v>
      </c>
      <c r="G61">
        <v>0</v>
      </c>
      <c r="H61" t="s">
        <v>497</v>
      </c>
      <c r="I61" t="s">
        <v>131</v>
      </c>
      <c r="J61" t="s">
        <v>131</v>
      </c>
      <c r="K61" t="s">
        <v>498</v>
      </c>
      <c r="L61" t="s">
        <v>279</v>
      </c>
      <c r="M61" t="s">
        <v>279</v>
      </c>
      <c r="N61">
        <v>4</v>
      </c>
      <c r="O61" t="s">
        <v>154</v>
      </c>
      <c r="P61">
        <v>2</v>
      </c>
      <c r="Q61" t="s">
        <v>544</v>
      </c>
      <c r="R61">
        <v>38</v>
      </c>
      <c r="S61" t="s">
        <v>545</v>
      </c>
      <c r="T61" t="s">
        <v>24</v>
      </c>
      <c r="U61">
        <v>38</v>
      </c>
      <c r="V61" t="s">
        <v>546</v>
      </c>
      <c r="W61" t="s">
        <v>502</v>
      </c>
    </row>
    <row r="62" spans="1:23" x14ac:dyDescent="0.15">
      <c r="A62">
        <v>83</v>
      </c>
      <c r="B62">
        <v>2</v>
      </c>
      <c r="C62" t="s">
        <v>547</v>
      </c>
      <c r="D62" t="s">
        <v>548</v>
      </c>
      <c r="E62">
        <v>13</v>
      </c>
      <c r="F62">
        <v>0</v>
      </c>
      <c r="G62">
        <v>0</v>
      </c>
      <c r="H62" t="s">
        <v>497</v>
      </c>
      <c r="I62" t="s">
        <v>131</v>
      </c>
      <c r="J62" t="s">
        <v>131</v>
      </c>
      <c r="K62" t="s">
        <v>498</v>
      </c>
      <c r="L62" t="s">
        <v>279</v>
      </c>
      <c r="M62" t="s">
        <v>279</v>
      </c>
      <c r="N62">
        <v>4</v>
      </c>
      <c r="O62" t="s">
        <v>154</v>
      </c>
      <c r="P62">
        <v>1</v>
      </c>
      <c r="Q62" t="s">
        <v>549</v>
      </c>
      <c r="R62">
        <v>38</v>
      </c>
      <c r="S62" t="s">
        <v>550</v>
      </c>
      <c r="T62" t="s">
        <v>24</v>
      </c>
      <c r="U62">
        <v>38</v>
      </c>
      <c r="V62" t="s">
        <v>551</v>
      </c>
      <c r="W62" t="s">
        <v>502</v>
      </c>
    </row>
    <row r="63" spans="1:23" x14ac:dyDescent="0.15">
      <c r="A63">
        <v>84</v>
      </c>
      <c r="B63">
        <v>2</v>
      </c>
      <c r="C63" t="s">
        <v>552</v>
      </c>
      <c r="D63" t="s">
        <v>553</v>
      </c>
      <c r="E63">
        <v>13</v>
      </c>
      <c r="F63">
        <v>0</v>
      </c>
      <c r="G63">
        <v>0</v>
      </c>
      <c r="H63" t="s">
        <v>497</v>
      </c>
      <c r="I63" t="s">
        <v>131</v>
      </c>
      <c r="J63" t="s">
        <v>131</v>
      </c>
      <c r="K63" t="s">
        <v>498</v>
      </c>
      <c r="L63" t="s">
        <v>279</v>
      </c>
      <c r="M63" t="s">
        <v>279</v>
      </c>
      <c r="N63">
        <v>4</v>
      </c>
      <c r="O63" t="s">
        <v>156</v>
      </c>
      <c r="P63">
        <v>6</v>
      </c>
      <c r="Q63" t="s">
        <v>554</v>
      </c>
      <c r="R63">
        <v>38</v>
      </c>
      <c r="S63" t="s">
        <v>555</v>
      </c>
      <c r="T63" t="s">
        <v>24</v>
      </c>
      <c r="U63">
        <v>38</v>
      </c>
      <c r="V63" t="s">
        <v>556</v>
      </c>
      <c r="W63" t="s">
        <v>502</v>
      </c>
    </row>
    <row r="64" spans="1:23" x14ac:dyDescent="0.15">
      <c r="A64">
        <v>85</v>
      </c>
      <c r="B64">
        <v>2</v>
      </c>
      <c r="C64" t="s">
        <v>557</v>
      </c>
      <c r="D64" t="s">
        <v>558</v>
      </c>
      <c r="E64">
        <v>13</v>
      </c>
      <c r="F64">
        <v>0</v>
      </c>
      <c r="G64">
        <v>0</v>
      </c>
      <c r="H64" t="s">
        <v>497</v>
      </c>
      <c r="I64" t="s">
        <v>131</v>
      </c>
      <c r="J64" t="s">
        <v>131</v>
      </c>
      <c r="K64" t="s">
        <v>498</v>
      </c>
      <c r="L64" t="s">
        <v>279</v>
      </c>
      <c r="M64" t="s">
        <v>279</v>
      </c>
      <c r="N64">
        <v>4</v>
      </c>
      <c r="O64" t="s">
        <v>156</v>
      </c>
      <c r="P64">
        <v>5</v>
      </c>
      <c r="Q64" t="s">
        <v>559</v>
      </c>
      <c r="R64">
        <v>38</v>
      </c>
      <c r="S64" t="s">
        <v>560</v>
      </c>
      <c r="T64" t="s">
        <v>24</v>
      </c>
      <c r="U64">
        <v>38</v>
      </c>
      <c r="V64" t="s">
        <v>561</v>
      </c>
      <c r="W64" t="s">
        <v>502</v>
      </c>
    </row>
    <row r="65" spans="1:23" x14ac:dyDescent="0.15">
      <c r="A65">
        <v>86</v>
      </c>
      <c r="B65">
        <v>2</v>
      </c>
      <c r="C65" t="s">
        <v>562</v>
      </c>
      <c r="D65" t="s">
        <v>563</v>
      </c>
      <c r="E65">
        <v>13</v>
      </c>
      <c r="F65">
        <v>0</v>
      </c>
      <c r="G65">
        <v>0</v>
      </c>
      <c r="H65" t="s">
        <v>497</v>
      </c>
      <c r="I65" t="s">
        <v>131</v>
      </c>
      <c r="J65" t="s">
        <v>131</v>
      </c>
      <c r="K65" t="s">
        <v>498</v>
      </c>
      <c r="L65" t="s">
        <v>279</v>
      </c>
      <c r="M65" t="s">
        <v>279</v>
      </c>
      <c r="N65">
        <v>4</v>
      </c>
      <c r="O65" t="s">
        <v>156</v>
      </c>
      <c r="P65">
        <v>4</v>
      </c>
      <c r="Q65" t="s">
        <v>564</v>
      </c>
      <c r="R65">
        <v>38</v>
      </c>
      <c r="S65" t="s">
        <v>565</v>
      </c>
      <c r="T65" t="s">
        <v>24</v>
      </c>
      <c r="U65">
        <v>38</v>
      </c>
      <c r="V65" t="s">
        <v>566</v>
      </c>
      <c r="W65" t="s">
        <v>502</v>
      </c>
    </row>
    <row r="66" spans="1:23" x14ac:dyDescent="0.15">
      <c r="A66">
        <v>97</v>
      </c>
      <c r="B66">
        <v>2</v>
      </c>
      <c r="C66" t="s">
        <v>567</v>
      </c>
      <c r="D66" t="s">
        <v>568</v>
      </c>
      <c r="E66">
        <v>27</v>
      </c>
      <c r="F66">
        <v>0</v>
      </c>
      <c r="G66">
        <v>0</v>
      </c>
      <c r="H66" t="s">
        <v>569</v>
      </c>
      <c r="I66" t="s">
        <v>131</v>
      </c>
      <c r="J66" t="s">
        <v>131</v>
      </c>
      <c r="K66" t="s">
        <v>570</v>
      </c>
      <c r="L66" t="s">
        <v>279</v>
      </c>
      <c r="M66" t="s">
        <v>279</v>
      </c>
      <c r="N66">
        <v>4</v>
      </c>
      <c r="O66" t="s">
        <v>154</v>
      </c>
      <c r="P66">
        <v>3</v>
      </c>
      <c r="Q66" t="s">
        <v>454</v>
      </c>
      <c r="R66">
        <v>38</v>
      </c>
      <c r="S66" t="s">
        <v>571</v>
      </c>
      <c r="T66" t="s">
        <v>24</v>
      </c>
      <c r="U66">
        <v>38</v>
      </c>
      <c r="V66" t="s">
        <v>572</v>
      </c>
      <c r="W66" t="s">
        <v>573</v>
      </c>
    </row>
    <row r="67" spans="1:23" x14ac:dyDescent="0.15">
      <c r="A67">
        <v>98</v>
      </c>
      <c r="B67">
        <v>2</v>
      </c>
      <c r="C67" t="s">
        <v>574</v>
      </c>
      <c r="D67" t="s">
        <v>575</v>
      </c>
      <c r="E67">
        <v>27</v>
      </c>
      <c r="F67">
        <v>0</v>
      </c>
      <c r="G67">
        <v>0</v>
      </c>
      <c r="H67" t="s">
        <v>569</v>
      </c>
      <c r="I67" t="s">
        <v>131</v>
      </c>
      <c r="J67" t="s">
        <v>131</v>
      </c>
      <c r="K67" t="s">
        <v>570</v>
      </c>
      <c r="L67" t="s">
        <v>279</v>
      </c>
      <c r="M67" t="s">
        <v>279</v>
      </c>
      <c r="N67">
        <v>4</v>
      </c>
      <c r="O67" t="s">
        <v>154</v>
      </c>
      <c r="P67">
        <v>2</v>
      </c>
      <c r="Q67" t="s">
        <v>576</v>
      </c>
      <c r="R67">
        <v>38</v>
      </c>
      <c r="S67" t="s">
        <v>577</v>
      </c>
      <c r="T67" t="s">
        <v>24</v>
      </c>
      <c r="U67">
        <v>38</v>
      </c>
      <c r="V67" t="s">
        <v>578</v>
      </c>
      <c r="W67" t="s">
        <v>573</v>
      </c>
    </row>
    <row r="68" spans="1:23" x14ac:dyDescent="0.15">
      <c r="A68">
        <v>99</v>
      </c>
      <c r="B68">
        <v>2</v>
      </c>
      <c r="C68" t="s">
        <v>579</v>
      </c>
      <c r="D68" t="s">
        <v>580</v>
      </c>
      <c r="E68">
        <v>27</v>
      </c>
      <c r="F68">
        <v>0</v>
      </c>
      <c r="G68">
        <v>0</v>
      </c>
      <c r="H68" t="s">
        <v>569</v>
      </c>
      <c r="I68" t="s">
        <v>131</v>
      </c>
      <c r="J68" t="s">
        <v>131</v>
      </c>
      <c r="K68" t="s">
        <v>570</v>
      </c>
      <c r="L68" t="s">
        <v>279</v>
      </c>
      <c r="M68" t="s">
        <v>279</v>
      </c>
      <c r="N68">
        <v>4</v>
      </c>
      <c r="O68" t="s">
        <v>154</v>
      </c>
      <c r="P68">
        <v>2</v>
      </c>
      <c r="Q68" t="s">
        <v>581</v>
      </c>
      <c r="R68">
        <v>38</v>
      </c>
      <c r="S68" t="s">
        <v>582</v>
      </c>
      <c r="T68" t="s">
        <v>24</v>
      </c>
      <c r="U68">
        <v>38</v>
      </c>
      <c r="V68" t="s">
        <v>583</v>
      </c>
      <c r="W68" t="s">
        <v>573</v>
      </c>
    </row>
    <row r="69" spans="1:23" x14ac:dyDescent="0.15">
      <c r="A69">
        <v>100</v>
      </c>
      <c r="B69">
        <v>2</v>
      </c>
      <c r="C69" t="s">
        <v>584</v>
      </c>
      <c r="D69" t="s">
        <v>585</v>
      </c>
      <c r="E69">
        <v>27</v>
      </c>
      <c r="F69">
        <v>0</v>
      </c>
      <c r="G69">
        <v>0</v>
      </c>
      <c r="H69" t="s">
        <v>569</v>
      </c>
      <c r="I69" t="s">
        <v>131</v>
      </c>
      <c r="J69" t="s">
        <v>131</v>
      </c>
      <c r="K69" t="s">
        <v>570</v>
      </c>
      <c r="L69" t="s">
        <v>279</v>
      </c>
      <c r="M69" t="s">
        <v>279</v>
      </c>
      <c r="N69">
        <v>4</v>
      </c>
      <c r="O69" t="s">
        <v>154</v>
      </c>
      <c r="P69">
        <v>2</v>
      </c>
      <c r="Q69" t="s">
        <v>586</v>
      </c>
      <c r="R69">
        <v>38</v>
      </c>
      <c r="S69" t="s">
        <v>587</v>
      </c>
      <c r="T69" t="s">
        <v>24</v>
      </c>
      <c r="U69">
        <v>38</v>
      </c>
      <c r="V69" t="s">
        <v>588</v>
      </c>
      <c r="W69" t="s">
        <v>573</v>
      </c>
    </row>
    <row r="70" spans="1:23" x14ac:dyDescent="0.15">
      <c r="A70">
        <v>101</v>
      </c>
      <c r="B70">
        <v>2</v>
      </c>
      <c r="C70" t="s">
        <v>589</v>
      </c>
      <c r="D70" t="s">
        <v>590</v>
      </c>
      <c r="E70">
        <v>27</v>
      </c>
      <c r="F70">
        <v>0</v>
      </c>
      <c r="G70">
        <v>0</v>
      </c>
      <c r="H70" t="s">
        <v>569</v>
      </c>
      <c r="I70" t="s">
        <v>131</v>
      </c>
      <c r="J70" t="s">
        <v>131</v>
      </c>
      <c r="K70" t="s">
        <v>570</v>
      </c>
      <c r="L70" t="s">
        <v>279</v>
      </c>
      <c r="M70" t="s">
        <v>279</v>
      </c>
      <c r="N70">
        <v>4</v>
      </c>
      <c r="O70" t="s">
        <v>154</v>
      </c>
      <c r="P70">
        <v>1</v>
      </c>
      <c r="Q70" t="s">
        <v>591</v>
      </c>
      <c r="R70">
        <v>38</v>
      </c>
      <c r="S70" t="s">
        <v>592</v>
      </c>
      <c r="T70" t="s">
        <v>24</v>
      </c>
      <c r="U70">
        <v>38</v>
      </c>
      <c r="V70" t="s">
        <v>593</v>
      </c>
      <c r="W70" t="s">
        <v>573</v>
      </c>
    </row>
    <row r="71" spans="1:23" x14ac:dyDescent="0.15">
      <c r="A71">
        <v>102</v>
      </c>
      <c r="B71">
        <v>2</v>
      </c>
      <c r="C71" t="s">
        <v>594</v>
      </c>
      <c r="D71" t="s">
        <v>595</v>
      </c>
      <c r="E71">
        <v>27</v>
      </c>
      <c r="F71">
        <v>0</v>
      </c>
      <c r="G71">
        <v>0</v>
      </c>
      <c r="H71" t="s">
        <v>569</v>
      </c>
      <c r="I71" t="s">
        <v>131</v>
      </c>
      <c r="J71" t="s">
        <v>131</v>
      </c>
      <c r="K71" t="s">
        <v>570</v>
      </c>
      <c r="L71" t="s">
        <v>279</v>
      </c>
      <c r="M71" t="s">
        <v>279</v>
      </c>
      <c r="N71">
        <v>4</v>
      </c>
      <c r="O71" t="s">
        <v>156</v>
      </c>
      <c r="P71">
        <v>6</v>
      </c>
      <c r="Q71" t="s">
        <v>596</v>
      </c>
      <c r="R71">
        <v>38</v>
      </c>
      <c r="S71" t="s">
        <v>597</v>
      </c>
      <c r="T71" t="s">
        <v>24</v>
      </c>
      <c r="U71">
        <v>38</v>
      </c>
      <c r="V71" t="s">
        <v>598</v>
      </c>
      <c r="W71" t="s">
        <v>573</v>
      </c>
    </row>
    <row r="72" spans="1:23" x14ac:dyDescent="0.15">
      <c r="A72">
        <v>103</v>
      </c>
      <c r="B72">
        <v>2</v>
      </c>
      <c r="C72" t="s">
        <v>599</v>
      </c>
      <c r="D72" t="s">
        <v>600</v>
      </c>
      <c r="E72">
        <v>27</v>
      </c>
      <c r="F72">
        <v>0</v>
      </c>
      <c r="G72">
        <v>0</v>
      </c>
      <c r="H72" t="s">
        <v>569</v>
      </c>
      <c r="I72" t="s">
        <v>131</v>
      </c>
      <c r="J72" t="s">
        <v>131</v>
      </c>
      <c r="K72" t="s">
        <v>570</v>
      </c>
      <c r="L72" t="s">
        <v>279</v>
      </c>
      <c r="M72" t="s">
        <v>279</v>
      </c>
      <c r="N72">
        <v>4</v>
      </c>
      <c r="O72" t="s">
        <v>156</v>
      </c>
      <c r="P72">
        <v>6</v>
      </c>
      <c r="Q72" t="s">
        <v>601</v>
      </c>
      <c r="R72">
        <v>38</v>
      </c>
      <c r="S72" t="s">
        <v>602</v>
      </c>
      <c r="T72" t="s">
        <v>24</v>
      </c>
      <c r="U72">
        <v>38</v>
      </c>
      <c r="V72" t="s">
        <v>603</v>
      </c>
      <c r="W72" t="s">
        <v>573</v>
      </c>
    </row>
    <row r="73" spans="1:23" x14ac:dyDescent="0.15">
      <c r="A73">
        <v>104</v>
      </c>
      <c r="B73">
        <v>2</v>
      </c>
      <c r="C73" t="s">
        <v>604</v>
      </c>
      <c r="D73" t="s">
        <v>605</v>
      </c>
      <c r="E73">
        <v>27</v>
      </c>
      <c r="F73">
        <v>0</v>
      </c>
      <c r="G73">
        <v>0</v>
      </c>
      <c r="H73" t="s">
        <v>569</v>
      </c>
      <c r="I73" t="s">
        <v>131</v>
      </c>
      <c r="J73" t="s">
        <v>131</v>
      </c>
      <c r="K73" t="s">
        <v>570</v>
      </c>
      <c r="L73" t="s">
        <v>279</v>
      </c>
      <c r="M73" t="s">
        <v>279</v>
      </c>
      <c r="N73">
        <v>4</v>
      </c>
      <c r="O73" t="s">
        <v>156</v>
      </c>
      <c r="P73">
        <v>4</v>
      </c>
      <c r="Q73" t="s">
        <v>606</v>
      </c>
      <c r="R73">
        <v>38</v>
      </c>
      <c r="S73" t="s">
        <v>607</v>
      </c>
      <c r="T73" t="s">
        <v>24</v>
      </c>
      <c r="U73">
        <v>38</v>
      </c>
      <c r="V73" t="s">
        <v>608</v>
      </c>
      <c r="W73" t="s">
        <v>573</v>
      </c>
    </row>
    <row r="74" spans="1:23" x14ac:dyDescent="0.15">
      <c r="A74">
        <v>105</v>
      </c>
      <c r="B74">
        <v>2</v>
      </c>
      <c r="C74" t="s">
        <v>163</v>
      </c>
      <c r="D74" t="s">
        <v>164</v>
      </c>
      <c r="E74">
        <v>8</v>
      </c>
      <c r="F74">
        <v>0</v>
      </c>
      <c r="G74">
        <v>0</v>
      </c>
      <c r="H74" t="s">
        <v>609</v>
      </c>
      <c r="I74" t="s">
        <v>131</v>
      </c>
      <c r="J74" t="s">
        <v>131</v>
      </c>
      <c r="K74" t="s">
        <v>610</v>
      </c>
      <c r="L74" t="s">
        <v>279</v>
      </c>
      <c r="M74" t="s">
        <v>279</v>
      </c>
      <c r="N74">
        <v>4</v>
      </c>
      <c r="O74" t="s">
        <v>154</v>
      </c>
      <c r="P74">
        <v>3</v>
      </c>
      <c r="Q74" t="s">
        <v>165</v>
      </c>
      <c r="R74">
        <v>38</v>
      </c>
      <c r="S74" t="s">
        <v>611</v>
      </c>
      <c r="T74" t="s">
        <v>24</v>
      </c>
      <c r="U74">
        <v>38</v>
      </c>
      <c r="V74" t="s">
        <v>612</v>
      </c>
      <c r="W74" t="s">
        <v>613</v>
      </c>
    </row>
    <row r="75" spans="1:23" x14ac:dyDescent="0.15">
      <c r="A75">
        <v>106</v>
      </c>
      <c r="B75">
        <v>2</v>
      </c>
      <c r="C75" t="s">
        <v>614</v>
      </c>
      <c r="D75" t="s">
        <v>615</v>
      </c>
      <c r="E75">
        <v>8</v>
      </c>
      <c r="F75">
        <v>0</v>
      </c>
      <c r="G75">
        <v>0</v>
      </c>
      <c r="H75" t="s">
        <v>609</v>
      </c>
      <c r="I75" t="s">
        <v>131</v>
      </c>
      <c r="J75" t="s">
        <v>131</v>
      </c>
      <c r="K75" t="s">
        <v>610</v>
      </c>
      <c r="L75" t="s">
        <v>279</v>
      </c>
      <c r="M75" t="s">
        <v>279</v>
      </c>
      <c r="N75">
        <v>4</v>
      </c>
      <c r="O75" t="s">
        <v>154</v>
      </c>
      <c r="P75">
        <v>3</v>
      </c>
      <c r="Q75" t="s">
        <v>616</v>
      </c>
      <c r="R75">
        <v>38</v>
      </c>
      <c r="S75" t="s">
        <v>617</v>
      </c>
      <c r="T75" t="s">
        <v>24</v>
      </c>
      <c r="U75">
        <v>38</v>
      </c>
      <c r="V75" t="s">
        <v>618</v>
      </c>
      <c r="W75" t="s">
        <v>613</v>
      </c>
    </row>
    <row r="76" spans="1:23" x14ac:dyDescent="0.15">
      <c r="A76">
        <v>107</v>
      </c>
      <c r="B76">
        <v>2</v>
      </c>
      <c r="C76" t="s">
        <v>230</v>
      </c>
      <c r="D76" t="s">
        <v>231</v>
      </c>
      <c r="E76">
        <v>8</v>
      </c>
      <c r="F76">
        <v>0</v>
      </c>
      <c r="G76">
        <v>0</v>
      </c>
      <c r="H76" t="s">
        <v>609</v>
      </c>
      <c r="I76" t="s">
        <v>131</v>
      </c>
      <c r="J76" t="s">
        <v>131</v>
      </c>
      <c r="K76" t="s">
        <v>610</v>
      </c>
      <c r="L76" t="s">
        <v>279</v>
      </c>
      <c r="M76" t="s">
        <v>279</v>
      </c>
      <c r="N76">
        <v>4</v>
      </c>
      <c r="O76" t="s">
        <v>154</v>
      </c>
      <c r="P76">
        <v>1</v>
      </c>
      <c r="Q76" t="s">
        <v>232</v>
      </c>
      <c r="R76">
        <v>38</v>
      </c>
      <c r="S76" t="s">
        <v>619</v>
      </c>
      <c r="T76" t="s">
        <v>24</v>
      </c>
      <c r="U76">
        <v>38</v>
      </c>
      <c r="V76" t="s">
        <v>620</v>
      </c>
      <c r="W76" t="s">
        <v>613</v>
      </c>
    </row>
    <row r="77" spans="1:23" x14ac:dyDescent="0.15">
      <c r="A77">
        <v>108</v>
      </c>
      <c r="B77">
        <v>2</v>
      </c>
      <c r="C77" t="s">
        <v>621</v>
      </c>
      <c r="D77" t="s">
        <v>622</v>
      </c>
      <c r="E77">
        <v>8</v>
      </c>
      <c r="F77">
        <v>0</v>
      </c>
      <c r="G77">
        <v>0</v>
      </c>
      <c r="H77" t="s">
        <v>609</v>
      </c>
      <c r="I77" t="s">
        <v>131</v>
      </c>
      <c r="J77" t="s">
        <v>131</v>
      </c>
      <c r="K77" t="s">
        <v>610</v>
      </c>
      <c r="L77" t="s">
        <v>279</v>
      </c>
      <c r="M77" t="s">
        <v>279</v>
      </c>
      <c r="N77">
        <v>4</v>
      </c>
      <c r="O77" t="s">
        <v>154</v>
      </c>
      <c r="P77">
        <v>1</v>
      </c>
      <c r="Q77" t="s">
        <v>623</v>
      </c>
      <c r="R77">
        <v>38</v>
      </c>
      <c r="S77" t="s">
        <v>624</v>
      </c>
      <c r="T77" t="s">
        <v>24</v>
      </c>
      <c r="U77">
        <v>38</v>
      </c>
      <c r="V77" t="s">
        <v>625</v>
      </c>
      <c r="W77" t="s">
        <v>613</v>
      </c>
    </row>
    <row r="78" spans="1:23" x14ac:dyDescent="0.15">
      <c r="A78">
        <v>109</v>
      </c>
      <c r="B78">
        <v>2</v>
      </c>
      <c r="C78" t="s">
        <v>233</v>
      </c>
      <c r="D78" t="s">
        <v>234</v>
      </c>
      <c r="E78">
        <v>8</v>
      </c>
      <c r="F78">
        <v>0</v>
      </c>
      <c r="G78">
        <v>0</v>
      </c>
      <c r="H78" t="s">
        <v>609</v>
      </c>
      <c r="I78" t="s">
        <v>131</v>
      </c>
      <c r="J78" t="s">
        <v>131</v>
      </c>
      <c r="K78" t="s">
        <v>610</v>
      </c>
      <c r="L78" t="s">
        <v>279</v>
      </c>
      <c r="M78" t="s">
        <v>279</v>
      </c>
      <c r="N78">
        <v>4</v>
      </c>
      <c r="O78" t="s">
        <v>156</v>
      </c>
      <c r="P78">
        <v>6</v>
      </c>
      <c r="Q78" t="s">
        <v>235</v>
      </c>
      <c r="R78">
        <v>38</v>
      </c>
      <c r="S78" t="s">
        <v>626</v>
      </c>
      <c r="T78" t="s">
        <v>24</v>
      </c>
      <c r="U78">
        <v>38</v>
      </c>
      <c r="V78" t="s">
        <v>627</v>
      </c>
      <c r="W78" t="s">
        <v>613</v>
      </c>
    </row>
    <row r="79" spans="1:23" x14ac:dyDescent="0.15">
      <c r="A79">
        <v>110</v>
      </c>
      <c r="B79">
        <v>2</v>
      </c>
      <c r="C79" t="s">
        <v>236</v>
      </c>
      <c r="D79" t="s">
        <v>628</v>
      </c>
      <c r="E79">
        <v>8</v>
      </c>
      <c r="F79">
        <v>0</v>
      </c>
      <c r="G79">
        <v>0</v>
      </c>
      <c r="H79" t="s">
        <v>609</v>
      </c>
      <c r="I79" t="s">
        <v>131</v>
      </c>
      <c r="J79" t="s">
        <v>131</v>
      </c>
      <c r="K79" t="s">
        <v>610</v>
      </c>
      <c r="L79" t="s">
        <v>279</v>
      </c>
      <c r="M79" t="s">
        <v>279</v>
      </c>
      <c r="N79">
        <v>4</v>
      </c>
      <c r="O79" t="s">
        <v>156</v>
      </c>
      <c r="P79">
        <v>5</v>
      </c>
      <c r="Q79" t="s">
        <v>237</v>
      </c>
      <c r="R79">
        <v>38</v>
      </c>
      <c r="S79" t="s">
        <v>629</v>
      </c>
      <c r="T79" t="s">
        <v>24</v>
      </c>
      <c r="U79">
        <v>38</v>
      </c>
      <c r="V79" t="s">
        <v>630</v>
      </c>
      <c r="W79" t="s">
        <v>613</v>
      </c>
    </row>
    <row r="80" spans="1:23" x14ac:dyDescent="0.15">
      <c r="A80">
        <v>111</v>
      </c>
      <c r="B80">
        <v>1</v>
      </c>
      <c r="C80" t="s">
        <v>631</v>
      </c>
      <c r="D80" t="s">
        <v>632</v>
      </c>
      <c r="E80">
        <v>5</v>
      </c>
      <c r="F80">
        <v>0</v>
      </c>
      <c r="G80">
        <v>0</v>
      </c>
      <c r="H80" t="s">
        <v>633</v>
      </c>
      <c r="I80" t="s">
        <v>131</v>
      </c>
      <c r="J80" t="s">
        <v>131</v>
      </c>
      <c r="K80" t="s">
        <v>634</v>
      </c>
      <c r="L80" t="s">
        <v>279</v>
      </c>
      <c r="M80" t="s">
        <v>279</v>
      </c>
      <c r="N80">
        <v>4</v>
      </c>
      <c r="O80" t="s">
        <v>154</v>
      </c>
      <c r="P80">
        <v>3</v>
      </c>
      <c r="Q80" t="s">
        <v>635</v>
      </c>
      <c r="R80">
        <v>38</v>
      </c>
      <c r="S80" t="s">
        <v>636</v>
      </c>
      <c r="T80" t="s">
        <v>24</v>
      </c>
      <c r="U80">
        <v>38</v>
      </c>
      <c r="V80" t="s">
        <v>637</v>
      </c>
      <c r="W80" t="s">
        <v>638</v>
      </c>
    </row>
    <row r="81" spans="1:23" x14ac:dyDescent="0.15">
      <c r="A81">
        <v>112</v>
      </c>
      <c r="B81">
        <v>1</v>
      </c>
      <c r="C81" t="s">
        <v>639</v>
      </c>
      <c r="D81" t="s">
        <v>640</v>
      </c>
      <c r="E81">
        <v>5</v>
      </c>
      <c r="F81">
        <v>0</v>
      </c>
      <c r="G81">
        <v>0</v>
      </c>
      <c r="H81" t="s">
        <v>633</v>
      </c>
      <c r="I81" t="s">
        <v>131</v>
      </c>
      <c r="J81" t="s">
        <v>131</v>
      </c>
      <c r="K81" t="s">
        <v>634</v>
      </c>
      <c r="L81" t="s">
        <v>279</v>
      </c>
      <c r="M81" t="s">
        <v>279</v>
      </c>
      <c r="N81">
        <v>4</v>
      </c>
      <c r="O81" t="s">
        <v>154</v>
      </c>
      <c r="P81">
        <v>2</v>
      </c>
      <c r="Q81" t="s">
        <v>641</v>
      </c>
      <c r="R81">
        <v>38</v>
      </c>
      <c r="S81" t="s">
        <v>642</v>
      </c>
      <c r="T81" t="s">
        <v>24</v>
      </c>
      <c r="U81">
        <v>38</v>
      </c>
      <c r="V81" t="s">
        <v>643</v>
      </c>
      <c r="W81" t="s">
        <v>638</v>
      </c>
    </row>
    <row r="82" spans="1:23" x14ac:dyDescent="0.15">
      <c r="A82">
        <v>113</v>
      </c>
      <c r="B82">
        <v>1</v>
      </c>
      <c r="C82" t="s">
        <v>644</v>
      </c>
      <c r="D82" t="s">
        <v>645</v>
      </c>
      <c r="E82">
        <v>5</v>
      </c>
      <c r="F82">
        <v>0</v>
      </c>
      <c r="G82">
        <v>0</v>
      </c>
      <c r="H82" t="s">
        <v>633</v>
      </c>
      <c r="I82" t="s">
        <v>131</v>
      </c>
      <c r="J82" t="s">
        <v>131</v>
      </c>
      <c r="K82" t="s">
        <v>634</v>
      </c>
      <c r="L82" t="s">
        <v>279</v>
      </c>
      <c r="M82" t="s">
        <v>279</v>
      </c>
      <c r="N82">
        <v>4</v>
      </c>
      <c r="O82" t="s">
        <v>154</v>
      </c>
      <c r="P82">
        <v>1</v>
      </c>
      <c r="Q82" t="s">
        <v>646</v>
      </c>
      <c r="R82">
        <v>38</v>
      </c>
      <c r="S82" t="s">
        <v>647</v>
      </c>
      <c r="T82" t="s">
        <v>24</v>
      </c>
      <c r="U82">
        <v>38</v>
      </c>
      <c r="V82" t="s">
        <v>648</v>
      </c>
      <c r="W82" t="s">
        <v>638</v>
      </c>
    </row>
    <row r="83" spans="1:23" x14ac:dyDescent="0.15">
      <c r="A83">
        <v>114</v>
      </c>
      <c r="B83">
        <v>2</v>
      </c>
      <c r="C83" t="s">
        <v>649</v>
      </c>
      <c r="D83" t="s">
        <v>650</v>
      </c>
      <c r="E83">
        <v>5</v>
      </c>
      <c r="F83">
        <v>0</v>
      </c>
      <c r="G83">
        <v>0</v>
      </c>
      <c r="H83" t="s">
        <v>633</v>
      </c>
      <c r="I83" t="s">
        <v>131</v>
      </c>
      <c r="J83" t="s">
        <v>131</v>
      </c>
      <c r="K83" t="s">
        <v>634</v>
      </c>
      <c r="L83" t="s">
        <v>279</v>
      </c>
      <c r="M83" t="s">
        <v>279</v>
      </c>
      <c r="N83">
        <v>4</v>
      </c>
      <c r="O83" t="s">
        <v>154</v>
      </c>
      <c r="P83">
        <v>2</v>
      </c>
      <c r="Q83" t="s">
        <v>651</v>
      </c>
      <c r="R83">
        <v>38</v>
      </c>
      <c r="S83" t="s">
        <v>652</v>
      </c>
      <c r="T83" t="s">
        <v>24</v>
      </c>
      <c r="U83">
        <v>38</v>
      </c>
      <c r="V83" t="s">
        <v>653</v>
      </c>
      <c r="W83" t="s">
        <v>638</v>
      </c>
    </row>
    <row r="84" spans="1:23" x14ac:dyDescent="0.15">
      <c r="A84">
        <v>115</v>
      </c>
      <c r="B84">
        <v>1</v>
      </c>
      <c r="C84" t="s">
        <v>654</v>
      </c>
      <c r="D84" t="s">
        <v>655</v>
      </c>
      <c r="E84">
        <v>25</v>
      </c>
      <c r="F84">
        <v>0</v>
      </c>
      <c r="G84">
        <v>0</v>
      </c>
      <c r="H84" t="s">
        <v>656</v>
      </c>
      <c r="I84" t="s">
        <v>131</v>
      </c>
      <c r="J84" t="s">
        <v>131</v>
      </c>
      <c r="K84" t="s">
        <v>657</v>
      </c>
      <c r="L84" t="s">
        <v>279</v>
      </c>
      <c r="M84" t="s">
        <v>279</v>
      </c>
      <c r="N84">
        <v>4</v>
      </c>
      <c r="O84" t="s">
        <v>154</v>
      </c>
      <c r="P84">
        <v>3</v>
      </c>
      <c r="Q84" t="s">
        <v>658</v>
      </c>
      <c r="R84">
        <v>38</v>
      </c>
      <c r="S84" t="s">
        <v>659</v>
      </c>
      <c r="T84" t="s">
        <v>24</v>
      </c>
      <c r="U84">
        <v>38</v>
      </c>
      <c r="V84" t="s">
        <v>660</v>
      </c>
      <c r="W84" t="s">
        <v>661</v>
      </c>
    </row>
    <row r="85" spans="1:23" x14ac:dyDescent="0.15">
      <c r="A85">
        <v>116</v>
      </c>
      <c r="B85">
        <v>1</v>
      </c>
      <c r="C85" t="s">
        <v>662</v>
      </c>
      <c r="D85" t="s">
        <v>663</v>
      </c>
      <c r="E85">
        <v>25</v>
      </c>
      <c r="F85">
        <v>0</v>
      </c>
      <c r="G85">
        <v>0</v>
      </c>
      <c r="H85" t="s">
        <v>656</v>
      </c>
      <c r="I85" t="s">
        <v>131</v>
      </c>
      <c r="J85" t="s">
        <v>131</v>
      </c>
      <c r="K85" t="s">
        <v>657</v>
      </c>
      <c r="L85" t="s">
        <v>279</v>
      </c>
      <c r="M85" t="s">
        <v>279</v>
      </c>
      <c r="N85">
        <v>4</v>
      </c>
      <c r="O85" t="s">
        <v>154</v>
      </c>
      <c r="P85">
        <v>3</v>
      </c>
      <c r="Q85" t="s">
        <v>664</v>
      </c>
      <c r="R85">
        <v>38</v>
      </c>
      <c r="S85" t="s">
        <v>665</v>
      </c>
      <c r="T85" t="s">
        <v>24</v>
      </c>
      <c r="U85">
        <v>38</v>
      </c>
      <c r="V85" t="s">
        <v>666</v>
      </c>
      <c r="W85" t="s">
        <v>661</v>
      </c>
    </row>
    <row r="86" spans="1:23" x14ac:dyDescent="0.15">
      <c r="A86">
        <v>117</v>
      </c>
      <c r="B86">
        <v>1</v>
      </c>
      <c r="C86" t="s">
        <v>242</v>
      </c>
      <c r="D86" t="s">
        <v>243</v>
      </c>
      <c r="E86">
        <v>25</v>
      </c>
      <c r="F86">
        <v>0</v>
      </c>
      <c r="G86">
        <v>0</v>
      </c>
      <c r="H86" t="s">
        <v>656</v>
      </c>
      <c r="I86" t="s">
        <v>131</v>
      </c>
      <c r="J86" t="s">
        <v>131</v>
      </c>
      <c r="K86" t="s">
        <v>657</v>
      </c>
      <c r="L86" t="s">
        <v>279</v>
      </c>
      <c r="M86" t="s">
        <v>279</v>
      </c>
      <c r="N86">
        <v>4</v>
      </c>
      <c r="O86" t="s">
        <v>156</v>
      </c>
      <c r="P86">
        <v>3</v>
      </c>
      <c r="Q86" t="s">
        <v>241</v>
      </c>
      <c r="R86">
        <v>38</v>
      </c>
      <c r="S86" t="s">
        <v>667</v>
      </c>
      <c r="T86" t="s">
        <v>24</v>
      </c>
      <c r="U86">
        <v>38</v>
      </c>
      <c r="V86" t="s">
        <v>668</v>
      </c>
      <c r="W86" t="s">
        <v>661</v>
      </c>
    </row>
    <row r="87" spans="1:23" x14ac:dyDescent="0.15">
      <c r="A87">
        <v>118</v>
      </c>
      <c r="B87">
        <v>2</v>
      </c>
      <c r="C87" t="s">
        <v>171</v>
      </c>
      <c r="D87" t="s">
        <v>172</v>
      </c>
      <c r="E87">
        <v>25</v>
      </c>
      <c r="F87">
        <v>0</v>
      </c>
      <c r="G87">
        <v>0</v>
      </c>
      <c r="H87" t="s">
        <v>656</v>
      </c>
      <c r="I87" t="s">
        <v>131</v>
      </c>
      <c r="J87" t="s">
        <v>131</v>
      </c>
      <c r="K87" t="s">
        <v>657</v>
      </c>
      <c r="L87" t="s">
        <v>279</v>
      </c>
      <c r="M87" t="s">
        <v>279</v>
      </c>
      <c r="N87">
        <v>4</v>
      </c>
      <c r="O87" t="s">
        <v>154</v>
      </c>
      <c r="P87">
        <v>2</v>
      </c>
      <c r="Q87" t="s">
        <v>173</v>
      </c>
      <c r="R87">
        <v>38</v>
      </c>
      <c r="S87" t="s">
        <v>669</v>
      </c>
      <c r="T87" t="s">
        <v>24</v>
      </c>
      <c r="U87">
        <v>38</v>
      </c>
      <c r="V87" t="s">
        <v>670</v>
      </c>
      <c r="W87" t="s">
        <v>661</v>
      </c>
    </row>
    <row r="88" spans="1:23" x14ac:dyDescent="0.15">
      <c r="A88">
        <v>119</v>
      </c>
      <c r="B88">
        <v>2</v>
      </c>
      <c r="C88" t="s">
        <v>226</v>
      </c>
      <c r="D88" t="s">
        <v>227</v>
      </c>
      <c r="E88">
        <v>25</v>
      </c>
      <c r="F88">
        <v>0</v>
      </c>
      <c r="G88">
        <v>0</v>
      </c>
      <c r="H88" t="s">
        <v>656</v>
      </c>
      <c r="I88" t="s">
        <v>131</v>
      </c>
      <c r="J88" t="s">
        <v>131</v>
      </c>
      <c r="K88" t="s">
        <v>657</v>
      </c>
      <c r="L88" t="s">
        <v>279</v>
      </c>
      <c r="M88" t="s">
        <v>279</v>
      </c>
      <c r="N88">
        <v>4</v>
      </c>
      <c r="O88" t="s">
        <v>154</v>
      </c>
      <c r="P88">
        <v>1</v>
      </c>
      <c r="Q88" t="s">
        <v>228</v>
      </c>
      <c r="R88">
        <v>38</v>
      </c>
      <c r="S88" t="s">
        <v>671</v>
      </c>
      <c r="T88" t="s">
        <v>24</v>
      </c>
      <c r="U88">
        <v>38</v>
      </c>
      <c r="V88" t="s">
        <v>672</v>
      </c>
      <c r="W88" t="s">
        <v>661</v>
      </c>
    </row>
    <row r="89" spans="1:23" x14ac:dyDescent="0.15">
      <c r="A89">
        <v>123</v>
      </c>
      <c r="B89">
        <v>1</v>
      </c>
      <c r="C89" t="s">
        <v>673</v>
      </c>
      <c r="D89" t="s">
        <v>674</v>
      </c>
      <c r="E89">
        <v>18</v>
      </c>
      <c r="F89">
        <v>0</v>
      </c>
      <c r="G89">
        <v>0</v>
      </c>
      <c r="H89" t="s">
        <v>675</v>
      </c>
      <c r="I89" t="s">
        <v>131</v>
      </c>
      <c r="J89" t="s">
        <v>131</v>
      </c>
      <c r="K89" t="s">
        <v>676</v>
      </c>
      <c r="L89" t="s">
        <v>279</v>
      </c>
      <c r="M89" t="s">
        <v>279</v>
      </c>
      <c r="N89">
        <v>4</v>
      </c>
      <c r="O89" t="s">
        <v>154</v>
      </c>
      <c r="P89">
        <v>3</v>
      </c>
      <c r="Q89" t="s">
        <v>677</v>
      </c>
      <c r="R89">
        <v>38</v>
      </c>
      <c r="S89" t="s">
        <v>678</v>
      </c>
      <c r="T89" t="s">
        <v>24</v>
      </c>
      <c r="U89">
        <v>38</v>
      </c>
      <c r="V89" t="s">
        <v>679</v>
      </c>
      <c r="W89" t="s">
        <v>680</v>
      </c>
    </row>
    <row r="90" spans="1:23" x14ac:dyDescent="0.15">
      <c r="A90">
        <v>124</v>
      </c>
      <c r="B90">
        <v>1</v>
      </c>
      <c r="C90" t="s">
        <v>681</v>
      </c>
      <c r="D90" t="s">
        <v>682</v>
      </c>
      <c r="E90">
        <v>18</v>
      </c>
      <c r="F90">
        <v>0</v>
      </c>
      <c r="G90">
        <v>0</v>
      </c>
      <c r="H90" t="s">
        <v>675</v>
      </c>
      <c r="I90" t="s">
        <v>131</v>
      </c>
      <c r="J90" t="s">
        <v>131</v>
      </c>
      <c r="K90" t="s">
        <v>676</v>
      </c>
      <c r="L90" t="s">
        <v>279</v>
      </c>
      <c r="M90" t="s">
        <v>279</v>
      </c>
      <c r="N90">
        <v>4</v>
      </c>
      <c r="O90" t="s">
        <v>154</v>
      </c>
      <c r="P90">
        <v>2</v>
      </c>
      <c r="Q90" t="s">
        <v>683</v>
      </c>
      <c r="R90">
        <v>38</v>
      </c>
      <c r="S90" t="s">
        <v>684</v>
      </c>
      <c r="T90" t="s">
        <v>24</v>
      </c>
      <c r="U90">
        <v>38</v>
      </c>
      <c r="V90" t="s">
        <v>685</v>
      </c>
      <c r="W90" t="s">
        <v>680</v>
      </c>
    </row>
    <row r="91" spans="1:23" x14ac:dyDescent="0.15">
      <c r="A91">
        <v>125</v>
      </c>
      <c r="B91">
        <v>1</v>
      </c>
      <c r="C91" t="s">
        <v>686</v>
      </c>
      <c r="D91" t="s">
        <v>687</v>
      </c>
      <c r="E91">
        <v>18</v>
      </c>
      <c r="F91">
        <v>0</v>
      </c>
      <c r="G91">
        <v>0</v>
      </c>
      <c r="H91" t="s">
        <v>675</v>
      </c>
      <c r="I91" t="s">
        <v>131</v>
      </c>
      <c r="J91" t="s">
        <v>131</v>
      </c>
      <c r="K91" t="s">
        <v>676</v>
      </c>
      <c r="L91" t="s">
        <v>279</v>
      </c>
      <c r="M91" t="s">
        <v>279</v>
      </c>
      <c r="N91">
        <v>4</v>
      </c>
      <c r="O91" t="s">
        <v>154</v>
      </c>
      <c r="P91">
        <v>2</v>
      </c>
      <c r="Q91" t="s">
        <v>510</v>
      </c>
      <c r="R91">
        <v>38</v>
      </c>
      <c r="S91" t="s">
        <v>688</v>
      </c>
      <c r="T91" t="s">
        <v>24</v>
      </c>
      <c r="U91">
        <v>38</v>
      </c>
      <c r="V91" t="s">
        <v>689</v>
      </c>
      <c r="W91" t="s">
        <v>680</v>
      </c>
    </row>
    <row r="92" spans="1:23" x14ac:dyDescent="0.15">
      <c r="A92">
        <v>126</v>
      </c>
      <c r="B92">
        <v>1</v>
      </c>
      <c r="C92" t="s">
        <v>690</v>
      </c>
      <c r="D92" t="s">
        <v>691</v>
      </c>
      <c r="E92">
        <v>18</v>
      </c>
      <c r="F92">
        <v>0</v>
      </c>
      <c r="G92">
        <v>0</v>
      </c>
      <c r="H92" t="s">
        <v>675</v>
      </c>
      <c r="I92" t="s">
        <v>131</v>
      </c>
      <c r="J92" t="s">
        <v>131</v>
      </c>
      <c r="K92" t="s">
        <v>676</v>
      </c>
      <c r="L92" t="s">
        <v>279</v>
      </c>
      <c r="M92" t="s">
        <v>279</v>
      </c>
      <c r="N92">
        <v>4</v>
      </c>
      <c r="O92" t="s">
        <v>154</v>
      </c>
      <c r="P92">
        <v>2</v>
      </c>
      <c r="Q92" t="s">
        <v>238</v>
      </c>
      <c r="R92">
        <v>38</v>
      </c>
      <c r="S92" t="s">
        <v>692</v>
      </c>
      <c r="T92" t="s">
        <v>24</v>
      </c>
      <c r="U92">
        <v>38</v>
      </c>
      <c r="V92" t="s">
        <v>693</v>
      </c>
      <c r="W92" t="s">
        <v>680</v>
      </c>
    </row>
    <row r="93" spans="1:23" x14ac:dyDescent="0.15">
      <c r="A93">
        <v>127</v>
      </c>
      <c r="B93">
        <v>1</v>
      </c>
      <c r="C93" t="s">
        <v>694</v>
      </c>
      <c r="D93" t="s">
        <v>695</v>
      </c>
      <c r="E93">
        <v>18</v>
      </c>
      <c r="F93">
        <v>0</v>
      </c>
      <c r="G93">
        <v>0</v>
      </c>
      <c r="H93" t="s">
        <v>675</v>
      </c>
      <c r="I93" t="s">
        <v>131</v>
      </c>
      <c r="J93" t="s">
        <v>131</v>
      </c>
      <c r="K93" t="s">
        <v>676</v>
      </c>
      <c r="L93" t="s">
        <v>279</v>
      </c>
      <c r="M93" t="s">
        <v>279</v>
      </c>
      <c r="N93">
        <v>4</v>
      </c>
      <c r="O93" t="s">
        <v>156</v>
      </c>
      <c r="P93">
        <v>4</v>
      </c>
      <c r="Q93" t="s">
        <v>696</v>
      </c>
      <c r="R93">
        <v>38</v>
      </c>
      <c r="S93" t="s">
        <v>697</v>
      </c>
      <c r="T93" t="s">
        <v>24</v>
      </c>
      <c r="U93">
        <v>38</v>
      </c>
      <c r="V93" t="s">
        <v>698</v>
      </c>
      <c r="W93" t="s">
        <v>680</v>
      </c>
    </row>
    <row r="94" spans="1:23" x14ac:dyDescent="0.15">
      <c r="A94">
        <v>129</v>
      </c>
      <c r="B94">
        <v>2</v>
      </c>
      <c r="C94" t="s">
        <v>699</v>
      </c>
      <c r="D94" t="s">
        <v>700</v>
      </c>
      <c r="E94">
        <v>18</v>
      </c>
      <c r="F94">
        <v>0</v>
      </c>
      <c r="G94">
        <v>0</v>
      </c>
      <c r="H94" t="s">
        <v>675</v>
      </c>
      <c r="I94" t="s">
        <v>131</v>
      </c>
      <c r="J94" t="s">
        <v>131</v>
      </c>
      <c r="K94" t="s">
        <v>676</v>
      </c>
      <c r="L94" t="s">
        <v>279</v>
      </c>
      <c r="M94" t="s">
        <v>279</v>
      </c>
      <c r="N94">
        <v>4</v>
      </c>
      <c r="O94" t="s">
        <v>156</v>
      </c>
      <c r="P94">
        <v>6</v>
      </c>
      <c r="Q94" t="s">
        <v>701</v>
      </c>
      <c r="R94">
        <v>38</v>
      </c>
      <c r="S94" t="s">
        <v>702</v>
      </c>
      <c r="T94" t="s">
        <v>24</v>
      </c>
      <c r="U94">
        <v>38</v>
      </c>
      <c r="V94" t="s">
        <v>703</v>
      </c>
      <c r="W94" t="s">
        <v>680</v>
      </c>
    </row>
    <row r="95" spans="1:23" x14ac:dyDescent="0.15">
      <c r="A95">
        <v>130</v>
      </c>
      <c r="B95">
        <v>2</v>
      </c>
      <c r="C95" t="s">
        <v>704</v>
      </c>
      <c r="D95" t="s">
        <v>705</v>
      </c>
      <c r="E95">
        <v>18</v>
      </c>
      <c r="F95">
        <v>0</v>
      </c>
      <c r="G95">
        <v>0</v>
      </c>
      <c r="H95" t="s">
        <v>675</v>
      </c>
      <c r="I95" t="s">
        <v>131</v>
      </c>
      <c r="J95" t="s">
        <v>131</v>
      </c>
      <c r="K95" t="s">
        <v>676</v>
      </c>
      <c r="L95" t="s">
        <v>279</v>
      </c>
      <c r="M95" t="s">
        <v>279</v>
      </c>
      <c r="N95">
        <v>4</v>
      </c>
      <c r="O95" t="s">
        <v>156</v>
      </c>
      <c r="P95">
        <v>5</v>
      </c>
      <c r="Q95" t="s">
        <v>706</v>
      </c>
      <c r="R95">
        <v>38</v>
      </c>
      <c r="S95" t="s">
        <v>707</v>
      </c>
      <c r="T95" t="s">
        <v>24</v>
      </c>
      <c r="U95">
        <v>38</v>
      </c>
      <c r="V95" t="s">
        <v>708</v>
      </c>
      <c r="W95" t="s">
        <v>680</v>
      </c>
    </row>
    <row r="96" spans="1:23" x14ac:dyDescent="0.15">
      <c r="A96">
        <v>131</v>
      </c>
      <c r="B96">
        <v>2</v>
      </c>
      <c r="C96" t="s">
        <v>709</v>
      </c>
      <c r="D96" t="s">
        <v>710</v>
      </c>
      <c r="E96">
        <v>18</v>
      </c>
      <c r="F96">
        <v>0</v>
      </c>
      <c r="G96">
        <v>0</v>
      </c>
      <c r="H96" t="s">
        <v>675</v>
      </c>
      <c r="I96" t="s">
        <v>131</v>
      </c>
      <c r="J96" t="s">
        <v>131</v>
      </c>
      <c r="K96" t="s">
        <v>676</v>
      </c>
      <c r="L96" t="s">
        <v>279</v>
      </c>
      <c r="M96" t="s">
        <v>279</v>
      </c>
      <c r="N96">
        <v>4</v>
      </c>
      <c r="O96" t="s">
        <v>156</v>
      </c>
      <c r="P96">
        <v>5</v>
      </c>
      <c r="Q96" t="s">
        <v>711</v>
      </c>
      <c r="R96">
        <v>38</v>
      </c>
      <c r="S96" t="s">
        <v>712</v>
      </c>
      <c r="T96" t="s">
        <v>24</v>
      </c>
      <c r="U96">
        <v>38</v>
      </c>
      <c r="V96" t="s">
        <v>713</v>
      </c>
      <c r="W96" t="s">
        <v>680</v>
      </c>
    </row>
    <row r="97" spans="1:23" x14ac:dyDescent="0.15">
      <c r="A97">
        <v>135</v>
      </c>
      <c r="B97">
        <v>1</v>
      </c>
      <c r="C97" t="s">
        <v>714</v>
      </c>
      <c r="D97" t="s">
        <v>715</v>
      </c>
      <c r="E97">
        <v>17</v>
      </c>
      <c r="F97">
        <v>0</v>
      </c>
      <c r="G97">
        <v>0</v>
      </c>
      <c r="H97" t="s">
        <v>716</v>
      </c>
      <c r="I97" t="s">
        <v>131</v>
      </c>
      <c r="J97" t="s">
        <v>131</v>
      </c>
      <c r="K97" t="s">
        <v>717</v>
      </c>
      <c r="L97" t="s">
        <v>279</v>
      </c>
      <c r="M97" t="s">
        <v>279</v>
      </c>
      <c r="N97">
        <v>4</v>
      </c>
      <c r="O97" t="s">
        <v>154</v>
      </c>
      <c r="P97">
        <v>3</v>
      </c>
      <c r="Q97" t="s">
        <v>718</v>
      </c>
      <c r="R97">
        <v>38</v>
      </c>
      <c r="S97" t="s">
        <v>719</v>
      </c>
      <c r="T97" t="s">
        <v>24</v>
      </c>
      <c r="U97">
        <v>38</v>
      </c>
      <c r="V97" t="s">
        <v>720</v>
      </c>
      <c r="W97" t="s">
        <v>721</v>
      </c>
    </row>
    <row r="98" spans="1:23" x14ac:dyDescent="0.15">
      <c r="A98">
        <v>136</v>
      </c>
      <c r="B98">
        <v>1</v>
      </c>
      <c r="C98" t="s">
        <v>722</v>
      </c>
      <c r="D98" t="s">
        <v>723</v>
      </c>
      <c r="E98">
        <v>17</v>
      </c>
      <c r="F98">
        <v>0</v>
      </c>
      <c r="G98">
        <v>0</v>
      </c>
      <c r="H98" t="s">
        <v>716</v>
      </c>
      <c r="I98" t="s">
        <v>131</v>
      </c>
      <c r="J98" t="s">
        <v>131</v>
      </c>
      <c r="K98" t="s">
        <v>717</v>
      </c>
      <c r="L98" t="s">
        <v>279</v>
      </c>
      <c r="M98" t="s">
        <v>279</v>
      </c>
      <c r="N98">
        <v>4</v>
      </c>
      <c r="O98" t="s">
        <v>154</v>
      </c>
      <c r="P98">
        <v>3</v>
      </c>
      <c r="Q98" t="s">
        <v>724</v>
      </c>
      <c r="R98">
        <v>38</v>
      </c>
      <c r="S98" t="s">
        <v>725</v>
      </c>
      <c r="T98" t="s">
        <v>24</v>
      </c>
      <c r="U98">
        <v>38</v>
      </c>
      <c r="V98" t="s">
        <v>726</v>
      </c>
      <c r="W98" t="s">
        <v>721</v>
      </c>
    </row>
    <row r="99" spans="1:23" x14ac:dyDescent="0.15">
      <c r="A99">
        <v>137</v>
      </c>
      <c r="B99">
        <v>1</v>
      </c>
      <c r="C99" t="s">
        <v>727</v>
      </c>
      <c r="D99" t="s">
        <v>728</v>
      </c>
      <c r="E99">
        <v>17</v>
      </c>
      <c r="F99">
        <v>0</v>
      </c>
      <c r="G99">
        <v>0</v>
      </c>
      <c r="H99" t="s">
        <v>716</v>
      </c>
      <c r="I99" t="s">
        <v>131</v>
      </c>
      <c r="J99" t="s">
        <v>131</v>
      </c>
      <c r="K99" t="s">
        <v>717</v>
      </c>
      <c r="L99" t="s">
        <v>279</v>
      </c>
      <c r="M99" t="s">
        <v>279</v>
      </c>
      <c r="N99">
        <v>4</v>
      </c>
      <c r="O99" t="s">
        <v>154</v>
      </c>
      <c r="P99">
        <v>3</v>
      </c>
      <c r="Q99" t="s">
        <v>729</v>
      </c>
      <c r="R99">
        <v>38</v>
      </c>
      <c r="S99" t="s">
        <v>730</v>
      </c>
      <c r="T99" t="s">
        <v>24</v>
      </c>
      <c r="U99">
        <v>38</v>
      </c>
      <c r="V99" t="s">
        <v>731</v>
      </c>
      <c r="W99" t="s">
        <v>721</v>
      </c>
    </row>
    <row r="100" spans="1:23" x14ac:dyDescent="0.15">
      <c r="A100">
        <v>138</v>
      </c>
      <c r="B100">
        <v>1</v>
      </c>
      <c r="C100" t="s">
        <v>732</v>
      </c>
      <c r="D100" t="s">
        <v>733</v>
      </c>
      <c r="E100">
        <v>17</v>
      </c>
      <c r="F100">
        <v>0</v>
      </c>
      <c r="G100">
        <v>0</v>
      </c>
      <c r="H100" t="s">
        <v>716</v>
      </c>
      <c r="I100" t="s">
        <v>131</v>
      </c>
      <c r="J100" t="s">
        <v>131</v>
      </c>
      <c r="K100" t="s">
        <v>717</v>
      </c>
      <c r="L100" t="s">
        <v>279</v>
      </c>
      <c r="M100" t="s">
        <v>279</v>
      </c>
      <c r="N100">
        <v>4</v>
      </c>
      <c r="O100" t="s">
        <v>154</v>
      </c>
      <c r="P100">
        <v>3</v>
      </c>
      <c r="Q100" t="s">
        <v>734</v>
      </c>
      <c r="R100">
        <v>38</v>
      </c>
      <c r="S100" t="s">
        <v>735</v>
      </c>
      <c r="T100" t="s">
        <v>24</v>
      </c>
      <c r="U100">
        <v>38</v>
      </c>
      <c r="V100" t="s">
        <v>736</v>
      </c>
      <c r="W100" t="s">
        <v>721</v>
      </c>
    </row>
    <row r="101" spans="1:23" x14ac:dyDescent="0.15">
      <c r="A101">
        <v>139</v>
      </c>
      <c r="B101">
        <v>1</v>
      </c>
      <c r="C101" t="s">
        <v>737</v>
      </c>
      <c r="D101" t="s">
        <v>738</v>
      </c>
      <c r="E101">
        <v>17</v>
      </c>
      <c r="F101">
        <v>0</v>
      </c>
      <c r="G101">
        <v>0</v>
      </c>
      <c r="H101" t="s">
        <v>716</v>
      </c>
      <c r="I101" t="s">
        <v>131</v>
      </c>
      <c r="J101" t="s">
        <v>131</v>
      </c>
      <c r="K101" t="s">
        <v>717</v>
      </c>
      <c r="L101" t="s">
        <v>279</v>
      </c>
      <c r="M101" t="s">
        <v>279</v>
      </c>
      <c r="N101">
        <v>4</v>
      </c>
      <c r="O101" t="s">
        <v>156</v>
      </c>
      <c r="P101">
        <v>4</v>
      </c>
      <c r="Q101" t="s">
        <v>739</v>
      </c>
      <c r="R101">
        <v>38</v>
      </c>
      <c r="S101" t="s">
        <v>740</v>
      </c>
      <c r="T101" t="s">
        <v>24</v>
      </c>
      <c r="U101">
        <v>38</v>
      </c>
      <c r="V101" t="s">
        <v>741</v>
      </c>
      <c r="W101" t="s">
        <v>721</v>
      </c>
    </row>
    <row r="102" spans="1:23" x14ac:dyDescent="0.15">
      <c r="A102">
        <v>140</v>
      </c>
      <c r="B102">
        <v>2</v>
      </c>
      <c r="C102" t="s">
        <v>742</v>
      </c>
      <c r="D102" t="s">
        <v>743</v>
      </c>
      <c r="E102">
        <v>17</v>
      </c>
      <c r="F102">
        <v>0</v>
      </c>
      <c r="G102">
        <v>0</v>
      </c>
      <c r="H102" t="s">
        <v>716</v>
      </c>
      <c r="I102" t="s">
        <v>131</v>
      </c>
      <c r="J102" t="s">
        <v>131</v>
      </c>
      <c r="K102" t="s">
        <v>717</v>
      </c>
      <c r="L102" t="s">
        <v>279</v>
      </c>
      <c r="M102" t="s">
        <v>279</v>
      </c>
      <c r="N102">
        <v>4</v>
      </c>
      <c r="O102" t="s">
        <v>154</v>
      </c>
      <c r="P102">
        <v>3</v>
      </c>
      <c r="Q102" t="s">
        <v>744</v>
      </c>
      <c r="R102">
        <v>38</v>
      </c>
      <c r="S102" t="s">
        <v>745</v>
      </c>
      <c r="T102" t="s">
        <v>24</v>
      </c>
      <c r="U102">
        <v>38</v>
      </c>
      <c r="V102" t="s">
        <v>746</v>
      </c>
      <c r="W102" t="s">
        <v>721</v>
      </c>
    </row>
    <row r="103" spans="1:23" x14ac:dyDescent="0.15">
      <c r="A103">
        <v>141</v>
      </c>
      <c r="B103">
        <v>2</v>
      </c>
      <c r="C103" t="s">
        <v>747</v>
      </c>
      <c r="D103" t="s">
        <v>748</v>
      </c>
      <c r="E103">
        <v>17</v>
      </c>
      <c r="F103">
        <v>0</v>
      </c>
      <c r="G103">
        <v>0</v>
      </c>
      <c r="H103" t="s">
        <v>716</v>
      </c>
      <c r="I103" t="s">
        <v>131</v>
      </c>
      <c r="J103" t="s">
        <v>131</v>
      </c>
      <c r="K103" t="s">
        <v>717</v>
      </c>
      <c r="L103" t="s">
        <v>279</v>
      </c>
      <c r="M103" t="s">
        <v>279</v>
      </c>
      <c r="N103">
        <v>4</v>
      </c>
      <c r="O103" t="s">
        <v>154</v>
      </c>
      <c r="P103">
        <v>2</v>
      </c>
      <c r="Q103" t="s">
        <v>749</v>
      </c>
      <c r="R103">
        <v>38</v>
      </c>
      <c r="S103" t="s">
        <v>750</v>
      </c>
      <c r="T103" t="s">
        <v>24</v>
      </c>
      <c r="U103">
        <v>38</v>
      </c>
      <c r="V103" t="s">
        <v>751</v>
      </c>
      <c r="W103" t="s">
        <v>721</v>
      </c>
    </row>
    <row r="104" spans="1:23" x14ac:dyDescent="0.15">
      <c r="A104">
        <v>142</v>
      </c>
      <c r="B104">
        <v>2</v>
      </c>
      <c r="C104" t="s">
        <v>752</v>
      </c>
      <c r="D104" t="s">
        <v>753</v>
      </c>
      <c r="E104">
        <v>17</v>
      </c>
      <c r="F104">
        <v>0</v>
      </c>
      <c r="G104">
        <v>0</v>
      </c>
      <c r="H104" t="s">
        <v>716</v>
      </c>
      <c r="I104" t="s">
        <v>131</v>
      </c>
      <c r="J104" t="s">
        <v>131</v>
      </c>
      <c r="K104" t="s">
        <v>717</v>
      </c>
      <c r="L104" t="s">
        <v>279</v>
      </c>
      <c r="M104" t="s">
        <v>279</v>
      </c>
      <c r="N104">
        <v>4</v>
      </c>
      <c r="O104" t="s">
        <v>154</v>
      </c>
      <c r="P104">
        <v>1</v>
      </c>
      <c r="Q104" t="s">
        <v>754</v>
      </c>
      <c r="R104">
        <v>38</v>
      </c>
      <c r="S104" t="s">
        <v>755</v>
      </c>
      <c r="T104" t="s">
        <v>24</v>
      </c>
      <c r="U104">
        <v>38</v>
      </c>
      <c r="V104" t="s">
        <v>756</v>
      </c>
      <c r="W104" t="s">
        <v>721</v>
      </c>
    </row>
    <row r="105" spans="1:23" x14ac:dyDescent="0.15">
      <c r="A105">
        <v>143</v>
      </c>
      <c r="B105">
        <v>2</v>
      </c>
      <c r="C105" t="s">
        <v>223</v>
      </c>
      <c r="D105" t="s">
        <v>224</v>
      </c>
      <c r="E105">
        <v>17</v>
      </c>
      <c r="F105">
        <v>0</v>
      </c>
      <c r="G105">
        <v>0</v>
      </c>
      <c r="H105" t="s">
        <v>716</v>
      </c>
      <c r="I105" t="s">
        <v>131</v>
      </c>
      <c r="J105" t="s">
        <v>131</v>
      </c>
      <c r="K105" t="s">
        <v>717</v>
      </c>
      <c r="L105" t="s">
        <v>279</v>
      </c>
      <c r="M105" t="s">
        <v>279</v>
      </c>
      <c r="N105">
        <v>4</v>
      </c>
      <c r="O105" t="s">
        <v>154</v>
      </c>
      <c r="P105">
        <v>1</v>
      </c>
      <c r="Q105" t="s">
        <v>225</v>
      </c>
      <c r="R105">
        <v>38</v>
      </c>
      <c r="S105" t="s">
        <v>757</v>
      </c>
      <c r="T105" t="s">
        <v>24</v>
      </c>
      <c r="U105">
        <v>38</v>
      </c>
      <c r="V105" t="s">
        <v>758</v>
      </c>
      <c r="W105" t="s">
        <v>721</v>
      </c>
    </row>
    <row r="106" spans="1:23" x14ac:dyDescent="0.15">
      <c r="A106">
        <v>144</v>
      </c>
      <c r="B106">
        <v>2</v>
      </c>
      <c r="C106" t="s">
        <v>759</v>
      </c>
      <c r="D106" t="s">
        <v>760</v>
      </c>
      <c r="E106">
        <v>17</v>
      </c>
      <c r="F106">
        <v>0</v>
      </c>
      <c r="G106">
        <v>0</v>
      </c>
      <c r="H106" t="s">
        <v>716</v>
      </c>
      <c r="I106" t="s">
        <v>131</v>
      </c>
      <c r="J106" t="s">
        <v>131</v>
      </c>
      <c r="K106" t="s">
        <v>717</v>
      </c>
      <c r="L106" t="s">
        <v>279</v>
      </c>
      <c r="M106" t="s">
        <v>279</v>
      </c>
      <c r="N106">
        <v>4</v>
      </c>
      <c r="O106" t="s">
        <v>156</v>
      </c>
      <c r="P106">
        <v>5</v>
      </c>
      <c r="Q106" t="s">
        <v>761</v>
      </c>
      <c r="R106">
        <v>38</v>
      </c>
      <c r="S106" t="s">
        <v>762</v>
      </c>
      <c r="T106" t="s">
        <v>24</v>
      </c>
      <c r="U106">
        <v>38</v>
      </c>
      <c r="V106" t="s">
        <v>763</v>
      </c>
      <c r="W106" t="s">
        <v>721</v>
      </c>
    </row>
    <row r="107" spans="1:23" x14ac:dyDescent="0.15">
      <c r="A107">
        <v>147</v>
      </c>
      <c r="B107">
        <v>1</v>
      </c>
      <c r="C107" t="s">
        <v>764</v>
      </c>
      <c r="D107" t="s">
        <v>765</v>
      </c>
      <c r="E107">
        <v>21</v>
      </c>
      <c r="F107">
        <v>0</v>
      </c>
      <c r="G107">
        <v>0</v>
      </c>
      <c r="H107" t="s">
        <v>766</v>
      </c>
      <c r="I107" t="s">
        <v>131</v>
      </c>
      <c r="J107" t="s">
        <v>131</v>
      </c>
      <c r="K107" t="s">
        <v>767</v>
      </c>
      <c r="L107" t="s">
        <v>279</v>
      </c>
      <c r="M107" t="s">
        <v>279</v>
      </c>
      <c r="N107">
        <v>4</v>
      </c>
      <c r="O107" t="s">
        <v>154</v>
      </c>
      <c r="P107">
        <v>3</v>
      </c>
      <c r="Q107" t="s">
        <v>729</v>
      </c>
      <c r="R107">
        <v>38</v>
      </c>
      <c r="S107" t="s">
        <v>768</v>
      </c>
      <c r="T107" t="s">
        <v>24</v>
      </c>
      <c r="U107">
        <v>38</v>
      </c>
      <c r="V107" t="s">
        <v>769</v>
      </c>
      <c r="W107" t="s">
        <v>770</v>
      </c>
    </row>
    <row r="108" spans="1:23" x14ac:dyDescent="0.15">
      <c r="A108">
        <v>148</v>
      </c>
      <c r="B108">
        <v>2</v>
      </c>
      <c r="C108" t="s">
        <v>771</v>
      </c>
      <c r="D108" t="s">
        <v>772</v>
      </c>
      <c r="E108">
        <v>21</v>
      </c>
      <c r="F108">
        <v>0</v>
      </c>
      <c r="G108">
        <v>0</v>
      </c>
      <c r="H108" t="s">
        <v>766</v>
      </c>
      <c r="I108" t="s">
        <v>131</v>
      </c>
      <c r="J108" t="s">
        <v>131</v>
      </c>
      <c r="K108" t="s">
        <v>767</v>
      </c>
      <c r="L108" t="s">
        <v>279</v>
      </c>
      <c r="M108" t="s">
        <v>279</v>
      </c>
      <c r="N108">
        <v>4</v>
      </c>
      <c r="O108" t="s">
        <v>154</v>
      </c>
      <c r="P108">
        <v>3</v>
      </c>
      <c r="Q108" t="s">
        <v>773</v>
      </c>
      <c r="R108">
        <v>38</v>
      </c>
      <c r="S108" t="s">
        <v>774</v>
      </c>
      <c r="T108" t="s">
        <v>24</v>
      </c>
      <c r="U108">
        <v>38</v>
      </c>
      <c r="V108" t="s">
        <v>775</v>
      </c>
      <c r="W108" t="s">
        <v>770</v>
      </c>
    </row>
    <row r="109" spans="1:23" x14ac:dyDescent="0.15">
      <c r="A109">
        <v>149</v>
      </c>
      <c r="B109">
        <v>2</v>
      </c>
      <c r="C109" t="s">
        <v>776</v>
      </c>
      <c r="D109" t="s">
        <v>777</v>
      </c>
      <c r="E109">
        <v>21</v>
      </c>
      <c r="F109">
        <v>0</v>
      </c>
      <c r="G109">
        <v>0</v>
      </c>
      <c r="H109" t="s">
        <v>766</v>
      </c>
      <c r="I109" t="s">
        <v>131</v>
      </c>
      <c r="J109" t="s">
        <v>131</v>
      </c>
      <c r="K109" t="s">
        <v>767</v>
      </c>
      <c r="L109" t="s">
        <v>279</v>
      </c>
      <c r="M109" t="s">
        <v>279</v>
      </c>
      <c r="N109">
        <v>4</v>
      </c>
      <c r="O109" t="s">
        <v>154</v>
      </c>
      <c r="P109">
        <v>2</v>
      </c>
      <c r="Q109" t="s">
        <v>778</v>
      </c>
      <c r="R109">
        <v>38</v>
      </c>
      <c r="S109" t="s">
        <v>779</v>
      </c>
      <c r="T109" t="s">
        <v>24</v>
      </c>
      <c r="U109">
        <v>38</v>
      </c>
      <c r="V109" t="s">
        <v>780</v>
      </c>
      <c r="W109" t="s">
        <v>770</v>
      </c>
    </row>
    <row r="110" spans="1:23" x14ac:dyDescent="0.15">
      <c r="A110">
        <v>150</v>
      </c>
      <c r="B110">
        <v>2</v>
      </c>
      <c r="C110" t="s">
        <v>781</v>
      </c>
      <c r="D110" t="s">
        <v>782</v>
      </c>
      <c r="E110">
        <v>21</v>
      </c>
      <c r="F110">
        <v>0</v>
      </c>
      <c r="G110">
        <v>0</v>
      </c>
      <c r="H110" t="s">
        <v>766</v>
      </c>
      <c r="I110" t="s">
        <v>131</v>
      </c>
      <c r="J110" t="s">
        <v>131</v>
      </c>
      <c r="K110" t="s">
        <v>767</v>
      </c>
      <c r="L110" t="s">
        <v>279</v>
      </c>
      <c r="M110" t="s">
        <v>279</v>
      </c>
      <c r="N110">
        <v>4</v>
      </c>
      <c r="O110" t="s">
        <v>154</v>
      </c>
      <c r="P110">
        <v>1</v>
      </c>
      <c r="Q110" t="s">
        <v>783</v>
      </c>
      <c r="R110">
        <v>38</v>
      </c>
      <c r="S110" t="s">
        <v>784</v>
      </c>
      <c r="T110" t="s">
        <v>24</v>
      </c>
      <c r="U110">
        <v>38</v>
      </c>
      <c r="V110" t="s">
        <v>785</v>
      </c>
      <c r="W110" t="s">
        <v>770</v>
      </c>
    </row>
    <row r="111" spans="1:23" x14ac:dyDescent="0.15">
      <c r="A111">
        <v>155</v>
      </c>
      <c r="B111">
        <v>1</v>
      </c>
      <c r="C111" t="s">
        <v>786</v>
      </c>
      <c r="D111" t="s">
        <v>787</v>
      </c>
      <c r="E111">
        <v>16</v>
      </c>
      <c r="F111">
        <v>0</v>
      </c>
      <c r="G111">
        <v>0</v>
      </c>
      <c r="H111" t="s">
        <v>788</v>
      </c>
      <c r="I111" t="s">
        <v>131</v>
      </c>
      <c r="J111" t="s">
        <v>131</v>
      </c>
      <c r="K111" t="s">
        <v>789</v>
      </c>
      <c r="L111" t="s">
        <v>279</v>
      </c>
      <c r="M111" t="s">
        <v>279</v>
      </c>
      <c r="N111">
        <v>4</v>
      </c>
      <c r="O111" t="s">
        <v>154</v>
      </c>
      <c r="P111">
        <v>2</v>
      </c>
      <c r="Q111" t="s">
        <v>790</v>
      </c>
      <c r="R111">
        <v>38</v>
      </c>
      <c r="S111" t="s">
        <v>791</v>
      </c>
      <c r="T111" t="s">
        <v>24</v>
      </c>
      <c r="U111">
        <v>38</v>
      </c>
      <c r="V111" t="s">
        <v>792</v>
      </c>
      <c r="W111" t="s">
        <v>793</v>
      </c>
    </row>
    <row r="112" spans="1:23" x14ac:dyDescent="0.15">
      <c r="A112">
        <v>156</v>
      </c>
      <c r="B112">
        <v>1</v>
      </c>
      <c r="C112" t="s">
        <v>794</v>
      </c>
      <c r="D112" t="s">
        <v>795</v>
      </c>
      <c r="E112">
        <v>16</v>
      </c>
      <c r="F112">
        <v>0</v>
      </c>
      <c r="G112">
        <v>0</v>
      </c>
      <c r="H112" t="s">
        <v>788</v>
      </c>
      <c r="I112" t="s">
        <v>131</v>
      </c>
      <c r="J112" t="s">
        <v>131</v>
      </c>
      <c r="K112" t="s">
        <v>789</v>
      </c>
      <c r="L112" t="s">
        <v>279</v>
      </c>
      <c r="M112" t="s">
        <v>279</v>
      </c>
      <c r="N112">
        <v>4</v>
      </c>
      <c r="O112" t="s">
        <v>154</v>
      </c>
      <c r="P112">
        <v>2</v>
      </c>
      <c r="Q112" t="s">
        <v>796</v>
      </c>
      <c r="R112">
        <v>38</v>
      </c>
      <c r="S112" t="s">
        <v>797</v>
      </c>
      <c r="T112" t="s">
        <v>24</v>
      </c>
      <c r="U112">
        <v>38</v>
      </c>
      <c r="V112" t="s">
        <v>798</v>
      </c>
      <c r="W112" t="s">
        <v>793</v>
      </c>
    </row>
    <row r="113" spans="1:23" x14ac:dyDescent="0.15">
      <c r="A113">
        <v>158</v>
      </c>
      <c r="B113">
        <v>2</v>
      </c>
      <c r="C113" t="s">
        <v>799</v>
      </c>
      <c r="D113" t="s">
        <v>800</v>
      </c>
      <c r="E113">
        <v>16</v>
      </c>
      <c r="F113">
        <v>0</v>
      </c>
      <c r="G113">
        <v>0</v>
      </c>
      <c r="H113" t="s">
        <v>788</v>
      </c>
      <c r="I113" t="s">
        <v>131</v>
      </c>
      <c r="J113" t="s">
        <v>131</v>
      </c>
      <c r="K113" t="s">
        <v>789</v>
      </c>
      <c r="L113" t="s">
        <v>279</v>
      </c>
      <c r="M113" t="s">
        <v>279</v>
      </c>
      <c r="N113">
        <v>4</v>
      </c>
      <c r="O113" t="s">
        <v>154</v>
      </c>
      <c r="P113">
        <v>3</v>
      </c>
      <c r="Q113" t="s">
        <v>801</v>
      </c>
      <c r="R113">
        <v>38</v>
      </c>
      <c r="S113" t="s">
        <v>802</v>
      </c>
      <c r="T113" t="s">
        <v>24</v>
      </c>
      <c r="U113">
        <v>38</v>
      </c>
      <c r="V113" t="s">
        <v>803</v>
      </c>
      <c r="W113" t="s">
        <v>793</v>
      </c>
    </row>
    <row r="114" spans="1:23" x14ac:dyDescent="0.15">
      <c r="A114">
        <v>159</v>
      </c>
      <c r="B114">
        <v>2</v>
      </c>
      <c r="C114" t="s">
        <v>804</v>
      </c>
      <c r="D114" t="s">
        <v>805</v>
      </c>
      <c r="E114">
        <v>16</v>
      </c>
      <c r="F114">
        <v>0</v>
      </c>
      <c r="G114">
        <v>0</v>
      </c>
      <c r="H114" t="s">
        <v>788</v>
      </c>
      <c r="I114" t="s">
        <v>131</v>
      </c>
      <c r="J114" t="s">
        <v>131</v>
      </c>
      <c r="K114" t="s">
        <v>789</v>
      </c>
      <c r="L114" t="s">
        <v>279</v>
      </c>
      <c r="M114" t="s">
        <v>279</v>
      </c>
      <c r="N114">
        <v>4</v>
      </c>
      <c r="O114" t="s">
        <v>154</v>
      </c>
      <c r="P114">
        <v>3</v>
      </c>
      <c r="Q114" t="s">
        <v>806</v>
      </c>
      <c r="R114">
        <v>38</v>
      </c>
      <c r="S114" t="s">
        <v>807</v>
      </c>
      <c r="T114" t="s">
        <v>24</v>
      </c>
      <c r="U114">
        <v>38</v>
      </c>
      <c r="V114" t="s">
        <v>808</v>
      </c>
      <c r="W114" t="s">
        <v>793</v>
      </c>
    </row>
    <row r="115" spans="1:23" x14ac:dyDescent="0.15">
      <c r="A115">
        <v>160</v>
      </c>
      <c r="B115">
        <v>2</v>
      </c>
      <c r="C115" t="s">
        <v>809</v>
      </c>
      <c r="D115" t="s">
        <v>810</v>
      </c>
      <c r="E115">
        <v>16</v>
      </c>
      <c r="F115">
        <v>0</v>
      </c>
      <c r="G115">
        <v>0</v>
      </c>
      <c r="H115" t="s">
        <v>788</v>
      </c>
      <c r="I115" t="s">
        <v>131</v>
      </c>
      <c r="J115" t="s">
        <v>131</v>
      </c>
      <c r="K115" t="s">
        <v>789</v>
      </c>
      <c r="L115" t="s">
        <v>279</v>
      </c>
      <c r="M115" t="s">
        <v>279</v>
      </c>
      <c r="N115">
        <v>4</v>
      </c>
      <c r="O115" t="s">
        <v>154</v>
      </c>
      <c r="P115">
        <v>3</v>
      </c>
      <c r="Q115" t="s">
        <v>811</v>
      </c>
      <c r="R115">
        <v>38</v>
      </c>
      <c r="S115" t="s">
        <v>812</v>
      </c>
      <c r="T115" t="s">
        <v>24</v>
      </c>
      <c r="U115">
        <v>38</v>
      </c>
      <c r="V115" t="s">
        <v>813</v>
      </c>
      <c r="W115" t="s">
        <v>793</v>
      </c>
    </row>
    <row r="116" spans="1:23" x14ac:dyDescent="0.15">
      <c r="A116">
        <v>161</v>
      </c>
      <c r="B116">
        <v>2</v>
      </c>
      <c r="C116" t="s">
        <v>814</v>
      </c>
      <c r="D116" t="s">
        <v>815</v>
      </c>
      <c r="E116">
        <v>16</v>
      </c>
      <c r="F116">
        <v>0</v>
      </c>
      <c r="G116">
        <v>0</v>
      </c>
      <c r="H116" t="s">
        <v>788</v>
      </c>
      <c r="I116" t="s">
        <v>131</v>
      </c>
      <c r="J116" t="s">
        <v>131</v>
      </c>
      <c r="K116" t="s">
        <v>789</v>
      </c>
      <c r="L116" t="s">
        <v>279</v>
      </c>
      <c r="M116" t="s">
        <v>279</v>
      </c>
      <c r="N116">
        <v>4</v>
      </c>
      <c r="O116" t="s">
        <v>154</v>
      </c>
      <c r="P116">
        <v>3</v>
      </c>
      <c r="Q116" t="s">
        <v>816</v>
      </c>
      <c r="R116">
        <v>38</v>
      </c>
      <c r="S116" t="s">
        <v>817</v>
      </c>
      <c r="T116" t="s">
        <v>24</v>
      </c>
      <c r="U116">
        <v>38</v>
      </c>
      <c r="V116" t="s">
        <v>818</v>
      </c>
      <c r="W116" t="s">
        <v>793</v>
      </c>
    </row>
    <row r="117" spans="1:23" x14ac:dyDescent="0.15">
      <c r="A117">
        <v>162</v>
      </c>
      <c r="B117">
        <v>2</v>
      </c>
      <c r="C117" t="s">
        <v>819</v>
      </c>
      <c r="D117" t="s">
        <v>820</v>
      </c>
      <c r="E117">
        <v>16</v>
      </c>
      <c r="F117">
        <v>0</v>
      </c>
      <c r="G117">
        <v>0</v>
      </c>
      <c r="H117" t="s">
        <v>788</v>
      </c>
      <c r="I117" t="s">
        <v>131</v>
      </c>
      <c r="J117" t="s">
        <v>131</v>
      </c>
      <c r="K117" t="s">
        <v>789</v>
      </c>
      <c r="L117" t="s">
        <v>279</v>
      </c>
      <c r="M117" t="s">
        <v>279</v>
      </c>
      <c r="N117">
        <v>4</v>
      </c>
      <c r="O117" t="s">
        <v>154</v>
      </c>
      <c r="P117">
        <v>3</v>
      </c>
      <c r="Q117" t="s">
        <v>821</v>
      </c>
      <c r="R117">
        <v>38</v>
      </c>
      <c r="S117" t="s">
        <v>822</v>
      </c>
      <c r="T117" t="s">
        <v>24</v>
      </c>
      <c r="U117">
        <v>38</v>
      </c>
      <c r="V117" t="s">
        <v>823</v>
      </c>
      <c r="W117" t="s">
        <v>793</v>
      </c>
    </row>
    <row r="118" spans="1:23" x14ac:dyDescent="0.15">
      <c r="A118">
        <v>163</v>
      </c>
      <c r="B118">
        <v>2</v>
      </c>
      <c r="C118" t="s">
        <v>824</v>
      </c>
      <c r="D118" t="s">
        <v>825</v>
      </c>
      <c r="E118">
        <v>16</v>
      </c>
      <c r="F118">
        <v>0</v>
      </c>
      <c r="G118">
        <v>0</v>
      </c>
      <c r="H118" t="s">
        <v>788</v>
      </c>
      <c r="I118" t="s">
        <v>131</v>
      </c>
      <c r="J118" t="s">
        <v>131</v>
      </c>
      <c r="K118" t="s">
        <v>789</v>
      </c>
      <c r="L118" t="s">
        <v>279</v>
      </c>
      <c r="M118" t="s">
        <v>279</v>
      </c>
      <c r="N118">
        <v>4</v>
      </c>
      <c r="O118" t="s">
        <v>154</v>
      </c>
      <c r="P118">
        <v>3</v>
      </c>
      <c r="Q118" t="s">
        <v>729</v>
      </c>
      <c r="R118">
        <v>38</v>
      </c>
      <c r="S118" t="s">
        <v>826</v>
      </c>
      <c r="T118" t="s">
        <v>24</v>
      </c>
      <c r="U118">
        <v>38</v>
      </c>
      <c r="V118" t="s">
        <v>827</v>
      </c>
      <c r="W118" t="s">
        <v>793</v>
      </c>
    </row>
    <row r="119" spans="1:23" x14ac:dyDescent="0.15">
      <c r="A119">
        <v>164</v>
      </c>
      <c r="B119">
        <v>2</v>
      </c>
      <c r="C119" t="s">
        <v>828</v>
      </c>
      <c r="D119" t="s">
        <v>829</v>
      </c>
      <c r="E119">
        <v>16</v>
      </c>
      <c r="F119">
        <v>0</v>
      </c>
      <c r="G119">
        <v>0</v>
      </c>
      <c r="H119" t="s">
        <v>788</v>
      </c>
      <c r="I119" t="s">
        <v>131</v>
      </c>
      <c r="J119" t="s">
        <v>131</v>
      </c>
      <c r="K119" t="s">
        <v>789</v>
      </c>
      <c r="L119" t="s">
        <v>279</v>
      </c>
      <c r="M119" t="s">
        <v>279</v>
      </c>
      <c r="N119">
        <v>4</v>
      </c>
      <c r="O119" t="s">
        <v>154</v>
      </c>
      <c r="P119">
        <v>2</v>
      </c>
      <c r="Q119" t="s">
        <v>830</v>
      </c>
      <c r="R119">
        <v>38</v>
      </c>
      <c r="S119" t="s">
        <v>831</v>
      </c>
      <c r="T119" t="s">
        <v>24</v>
      </c>
      <c r="U119">
        <v>38</v>
      </c>
      <c r="V119" t="s">
        <v>832</v>
      </c>
      <c r="W119" t="s">
        <v>793</v>
      </c>
    </row>
    <row r="120" spans="1:23" x14ac:dyDescent="0.15">
      <c r="A120">
        <v>165</v>
      </c>
      <c r="B120">
        <v>2</v>
      </c>
      <c r="C120" t="s">
        <v>833</v>
      </c>
      <c r="D120" t="s">
        <v>834</v>
      </c>
      <c r="E120">
        <v>16</v>
      </c>
      <c r="F120">
        <v>0</v>
      </c>
      <c r="G120">
        <v>0</v>
      </c>
      <c r="H120" t="s">
        <v>788</v>
      </c>
      <c r="I120" t="s">
        <v>131</v>
      </c>
      <c r="J120" t="s">
        <v>131</v>
      </c>
      <c r="K120" t="s">
        <v>789</v>
      </c>
      <c r="L120" t="s">
        <v>279</v>
      </c>
      <c r="M120" t="s">
        <v>279</v>
      </c>
      <c r="N120">
        <v>4</v>
      </c>
      <c r="O120" t="s">
        <v>154</v>
      </c>
      <c r="P120">
        <v>1</v>
      </c>
      <c r="Q120" t="s">
        <v>835</v>
      </c>
      <c r="R120">
        <v>38</v>
      </c>
      <c r="S120" t="s">
        <v>836</v>
      </c>
      <c r="T120" t="s">
        <v>24</v>
      </c>
      <c r="U120">
        <v>38</v>
      </c>
      <c r="V120" t="s">
        <v>837</v>
      </c>
      <c r="W120" t="s">
        <v>793</v>
      </c>
    </row>
    <row r="121" spans="1:23" x14ac:dyDescent="0.15">
      <c r="A121">
        <v>166</v>
      </c>
      <c r="B121">
        <v>2</v>
      </c>
      <c r="C121" t="s">
        <v>838</v>
      </c>
      <c r="D121" t="s">
        <v>839</v>
      </c>
      <c r="E121">
        <v>16</v>
      </c>
      <c r="F121">
        <v>0</v>
      </c>
      <c r="G121">
        <v>0</v>
      </c>
      <c r="H121" t="s">
        <v>788</v>
      </c>
      <c r="I121" t="s">
        <v>131</v>
      </c>
      <c r="J121" t="s">
        <v>131</v>
      </c>
      <c r="K121" t="s">
        <v>789</v>
      </c>
      <c r="L121" t="s">
        <v>279</v>
      </c>
      <c r="M121" t="s">
        <v>279</v>
      </c>
      <c r="N121">
        <v>4</v>
      </c>
      <c r="O121" t="s">
        <v>154</v>
      </c>
      <c r="P121">
        <v>1</v>
      </c>
      <c r="Q121" t="s">
        <v>840</v>
      </c>
      <c r="R121">
        <v>38</v>
      </c>
      <c r="S121" t="s">
        <v>841</v>
      </c>
      <c r="T121" t="s">
        <v>24</v>
      </c>
      <c r="U121">
        <v>38</v>
      </c>
      <c r="V121" t="s">
        <v>842</v>
      </c>
      <c r="W121" t="s">
        <v>793</v>
      </c>
    </row>
    <row r="122" spans="1:23" x14ac:dyDescent="0.15">
      <c r="A122">
        <v>167</v>
      </c>
      <c r="B122">
        <v>1</v>
      </c>
      <c r="C122" t="s">
        <v>843</v>
      </c>
      <c r="D122" t="s">
        <v>844</v>
      </c>
      <c r="E122">
        <v>22</v>
      </c>
      <c r="F122">
        <v>0</v>
      </c>
      <c r="G122">
        <v>0</v>
      </c>
      <c r="H122" t="s">
        <v>845</v>
      </c>
      <c r="I122" t="s">
        <v>131</v>
      </c>
      <c r="J122" t="s">
        <v>131</v>
      </c>
      <c r="K122" t="s">
        <v>846</v>
      </c>
      <c r="L122" t="s">
        <v>279</v>
      </c>
      <c r="M122" t="s">
        <v>279</v>
      </c>
      <c r="N122">
        <v>4</v>
      </c>
      <c r="O122" t="s">
        <v>154</v>
      </c>
      <c r="P122">
        <v>3</v>
      </c>
      <c r="Q122" t="s">
        <v>847</v>
      </c>
      <c r="R122">
        <v>38</v>
      </c>
      <c r="S122" t="s">
        <v>848</v>
      </c>
      <c r="T122" t="s">
        <v>24</v>
      </c>
      <c r="U122">
        <v>38</v>
      </c>
      <c r="V122" t="s">
        <v>849</v>
      </c>
      <c r="W122" t="s">
        <v>850</v>
      </c>
    </row>
    <row r="123" spans="1:23" x14ac:dyDescent="0.15">
      <c r="A123">
        <v>168</v>
      </c>
      <c r="B123">
        <v>2</v>
      </c>
      <c r="C123" t="s">
        <v>851</v>
      </c>
      <c r="D123" t="s">
        <v>852</v>
      </c>
      <c r="E123">
        <v>22</v>
      </c>
      <c r="F123">
        <v>0</v>
      </c>
      <c r="G123">
        <v>0</v>
      </c>
      <c r="H123" t="s">
        <v>845</v>
      </c>
      <c r="I123" t="s">
        <v>131</v>
      </c>
      <c r="J123" t="s">
        <v>131</v>
      </c>
      <c r="K123" t="s">
        <v>846</v>
      </c>
      <c r="L123" t="s">
        <v>279</v>
      </c>
      <c r="M123" t="s">
        <v>279</v>
      </c>
      <c r="N123">
        <v>4</v>
      </c>
      <c r="O123" t="s">
        <v>156</v>
      </c>
      <c r="P123">
        <v>6</v>
      </c>
      <c r="Q123" t="s">
        <v>853</v>
      </c>
      <c r="R123">
        <v>38</v>
      </c>
      <c r="S123" t="s">
        <v>854</v>
      </c>
      <c r="T123" t="s">
        <v>24</v>
      </c>
      <c r="U123">
        <v>38</v>
      </c>
      <c r="V123" t="s">
        <v>855</v>
      </c>
      <c r="W123" t="s">
        <v>850</v>
      </c>
    </row>
    <row r="124" spans="1:23" x14ac:dyDescent="0.15">
      <c r="A124">
        <v>169</v>
      </c>
      <c r="B124">
        <v>1</v>
      </c>
      <c r="C124" t="s">
        <v>856</v>
      </c>
      <c r="D124" t="s">
        <v>857</v>
      </c>
      <c r="E124">
        <v>6</v>
      </c>
      <c r="F124">
        <v>0</v>
      </c>
      <c r="G124">
        <v>0</v>
      </c>
      <c r="H124" t="s">
        <v>858</v>
      </c>
      <c r="I124" t="s">
        <v>131</v>
      </c>
      <c r="J124" t="s">
        <v>131</v>
      </c>
      <c r="K124" t="s">
        <v>859</v>
      </c>
      <c r="L124" t="s">
        <v>279</v>
      </c>
      <c r="M124" t="s">
        <v>279</v>
      </c>
      <c r="N124">
        <v>4</v>
      </c>
      <c r="O124" t="s">
        <v>154</v>
      </c>
      <c r="P124">
        <v>3</v>
      </c>
      <c r="Q124" t="s">
        <v>860</v>
      </c>
      <c r="R124">
        <v>38</v>
      </c>
      <c r="S124" t="s">
        <v>861</v>
      </c>
      <c r="T124" t="s">
        <v>24</v>
      </c>
      <c r="U124">
        <v>38</v>
      </c>
      <c r="V124" t="s">
        <v>862</v>
      </c>
      <c r="W124" t="s">
        <v>863</v>
      </c>
    </row>
    <row r="125" spans="1:23" x14ac:dyDescent="0.15">
      <c r="A125">
        <v>171</v>
      </c>
      <c r="B125">
        <v>2</v>
      </c>
      <c r="C125" t="s">
        <v>864</v>
      </c>
      <c r="D125" t="s">
        <v>865</v>
      </c>
      <c r="E125">
        <v>6</v>
      </c>
      <c r="F125">
        <v>0</v>
      </c>
      <c r="G125">
        <v>0</v>
      </c>
      <c r="H125" t="s">
        <v>858</v>
      </c>
      <c r="I125" t="s">
        <v>131</v>
      </c>
      <c r="J125" t="s">
        <v>131</v>
      </c>
      <c r="K125" t="s">
        <v>859</v>
      </c>
      <c r="L125" t="s">
        <v>279</v>
      </c>
      <c r="M125" t="s">
        <v>279</v>
      </c>
      <c r="N125">
        <v>4</v>
      </c>
      <c r="O125" t="s">
        <v>154</v>
      </c>
      <c r="P125">
        <v>3</v>
      </c>
      <c r="Q125" t="s">
        <v>298</v>
      </c>
      <c r="R125">
        <v>38</v>
      </c>
      <c r="S125" t="s">
        <v>866</v>
      </c>
      <c r="T125" t="s">
        <v>24</v>
      </c>
      <c r="U125">
        <v>38</v>
      </c>
      <c r="V125" t="s">
        <v>867</v>
      </c>
      <c r="W125" t="s">
        <v>863</v>
      </c>
    </row>
    <row r="126" spans="1:23" x14ac:dyDescent="0.15">
      <c r="A126">
        <v>172</v>
      </c>
      <c r="B126">
        <v>2</v>
      </c>
      <c r="C126" t="s">
        <v>868</v>
      </c>
      <c r="D126" t="s">
        <v>869</v>
      </c>
      <c r="E126">
        <v>6</v>
      </c>
      <c r="F126">
        <v>0</v>
      </c>
      <c r="G126">
        <v>0</v>
      </c>
      <c r="H126" t="s">
        <v>858</v>
      </c>
      <c r="I126" t="s">
        <v>131</v>
      </c>
      <c r="J126" t="s">
        <v>131</v>
      </c>
      <c r="K126" t="s">
        <v>859</v>
      </c>
      <c r="L126" t="s">
        <v>279</v>
      </c>
      <c r="M126" t="s">
        <v>279</v>
      </c>
      <c r="N126">
        <v>4</v>
      </c>
      <c r="O126" t="s">
        <v>154</v>
      </c>
      <c r="P126">
        <v>2</v>
      </c>
      <c r="Q126" t="s">
        <v>870</v>
      </c>
      <c r="R126">
        <v>38</v>
      </c>
      <c r="S126" t="s">
        <v>871</v>
      </c>
      <c r="T126" t="s">
        <v>24</v>
      </c>
      <c r="U126">
        <v>38</v>
      </c>
      <c r="V126" t="s">
        <v>872</v>
      </c>
      <c r="W126" t="s">
        <v>863</v>
      </c>
    </row>
    <row r="127" spans="1:23" x14ac:dyDescent="0.15">
      <c r="A127">
        <v>173</v>
      </c>
      <c r="B127">
        <v>2</v>
      </c>
      <c r="C127" t="s">
        <v>873</v>
      </c>
      <c r="D127" t="s">
        <v>874</v>
      </c>
      <c r="E127">
        <v>6</v>
      </c>
      <c r="F127">
        <v>0</v>
      </c>
      <c r="G127">
        <v>0</v>
      </c>
      <c r="H127" t="s">
        <v>858</v>
      </c>
      <c r="I127" t="s">
        <v>131</v>
      </c>
      <c r="J127" t="s">
        <v>131</v>
      </c>
      <c r="K127" t="s">
        <v>859</v>
      </c>
      <c r="L127" t="s">
        <v>279</v>
      </c>
      <c r="M127" t="s">
        <v>279</v>
      </c>
      <c r="N127">
        <v>4</v>
      </c>
      <c r="O127" t="s">
        <v>154</v>
      </c>
      <c r="P127">
        <v>1</v>
      </c>
      <c r="Q127" t="s">
        <v>875</v>
      </c>
      <c r="R127">
        <v>38</v>
      </c>
      <c r="S127" t="s">
        <v>876</v>
      </c>
      <c r="T127" t="s">
        <v>24</v>
      </c>
      <c r="U127">
        <v>38</v>
      </c>
      <c r="V127" t="s">
        <v>877</v>
      </c>
      <c r="W127" t="s">
        <v>863</v>
      </c>
    </row>
    <row r="128" spans="1:23" x14ac:dyDescent="0.15">
      <c r="A128">
        <v>174</v>
      </c>
      <c r="B128">
        <v>2</v>
      </c>
      <c r="C128" t="s">
        <v>878</v>
      </c>
      <c r="D128" t="s">
        <v>879</v>
      </c>
      <c r="E128">
        <v>6</v>
      </c>
      <c r="F128">
        <v>0</v>
      </c>
      <c r="G128">
        <v>0</v>
      </c>
      <c r="H128" t="s">
        <v>858</v>
      </c>
      <c r="I128" t="s">
        <v>131</v>
      </c>
      <c r="J128" t="s">
        <v>131</v>
      </c>
      <c r="K128" t="s">
        <v>859</v>
      </c>
      <c r="L128" t="s">
        <v>279</v>
      </c>
      <c r="M128" t="s">
        <v>279</v>
      </c>
      <c r="N128">
        <v>4</v>
      </c>
      <c r="O128" t="s">
        <v>156</v>
      </c>
      <c r="P128">
        <v>5</v>
      </c>
      <c r="Q128" t="s">
        <v>229</v>
      </c>
      <c r="R128">
        <v>38</v>
      </c>
      <c r="S128" t="s">
        <v>880</v>
      </c>
      <c r="T128" t="s">
        <v>24</v>
      </c>
      <c r="U128">
        <v>38</v>
      </c>
      <c r="V128" t="s">
        <v>881</v>
      </c>
      <c r="W128" t="s">
        <v>863</v>
      </c>
    </row>
    <row r="129" spans="1:23" x14ac:dyDescent="0.15">
      <c r="A129">
        <v>175</v>
      </c>
      <c r="B129">
        <v>2</v>
      </c>
      <c r="C129" t="s">
        <v>882</v>
      </c>
      <c r="D129" t="s">
        <v>883</v>
      </c>
      <c r="E129">
        <v>6</v>
      </c>
      <c r="F129">
        <v>0</v>
      </c>
      <c r="G129">
        <v>0</v>
      </c>
      <c r="H129" t="s">
        <v>858</v>
      </c>
      <c r="I129" t="s">
        <v>131</v>
      </c>
      <c r="J129" t="s">
        <v>131</v>
      </c>
      <c r="K129" t="s">
        <v>859</v>
      </c>
      <c r="L129" t="s">
        <v>279</v>
      </c>
      <c r="M129" t="s">
        <v>279</v>
      </c>
      <c r="N129">
        <v>4</v>
      </c>
      <c r="O129" t="s">
        <v>156</v>
      </c>
      <c r="P129">
        <v>5</v>
      </c>
      <c r="Q129" t="s">
        <v>884</v>
      </c>
      <c r="R129">
        <v>38</v>
      </c>
      <c r="S129" t="s">
        <v>885</v>
      </c>
      <c r="T129" t="s">
        <v>24</v>
      </c>
      <c r="U129">
        <v>38</v>
      </c>
      <c r="V129" t="s">
        <v>886</v>
      </c>
      <c r="W129" t="s">
        <v>863</v>
      </c>
    </row>
    <row r="130" spans="1:23" x14ac:dyDescent="0.15">
      <c r="A130">
        <v>176</v>
      </c>
      <c r="B130">
        <v>2</v>
      </c>
      <c r="C130" t="s">
        <v>887</v>
      </c>
      <c r="D130" t="s">
        <v>888</v>
      </c>
      <c r="E130">
        <v>6</v>
      </c>
      <c r="F130">
        <v>0</v>
      </c>
      <c r="G130">
        <v>0</v>
      </c>
      <c r="H130" t="s">
        <v>858</v>
      </c>
      <c r="I130" t="s">
        <v>131</v>
      </c>
      <c r="J130" t="s">
        <v>131</v>
      </c>
      <c r="K130" t="s">
        <v>859</v>
      </c>
      <c r="L130" t="s">
        <v>279</v>
      </c>
      <c r="M130" t="s">
        <v>279</v>
      </c>
      <c r="N130">
        <v>4</v>
      </c>
      <c r="O130" t="s">
        <v>156</v>
      </c>
      <c r="P130">
        <v>5</v>
      </c>
      <c r="Q130" t="s">
        <v>889</v>
      </c>
      <c r="R130">
        <v>38</v>
      </c>
      <c r="S130" t="s">
        <v>890</v>
      </c>
      <c r="T130" t="s">
        <v>24</v>
      </c>
      <c r="U130">
        <v>38</v>
      </c>
      <c r="V130" t="s">
        <v>891</v>
      </c>
      <c r="W130" t="s">
        <v>863</v>
      </c>
    </row>
    <row r="131" spans="1:23" x14ac:dyDescent="0.15">
      <c r="A131">
        <v>177</v>
      </c>
      <c r="B131">
        <v>1</v>
      </c>
      <c r="C131" t="s">
        <v>892</v>
      </c>
      <c r="D131" t="s">
        <v>893</v>
      </c>
      <c r="E131">
        <v>14</v>
      </c>
      <c r="F131">
        <v>0</v>
      </c>
      <c r="G131">
        <v>0</v>
      </c>
      <c r="H131" t="s">
        <v>894</v>
      </c>
      <c r="I131" t="s">
        <v>131</v>
      </c>
      <c r="J131" t="s">
        <v>131</v>
      </c>
      <c r="K131" t="s">
        <v>895</v>
      </c>
      <c r="L131" t="s">
        <v>279</v>
      </c>
      <c r="M131" t="s">
        <v>279</v>
      </c>
      <c r="N131">
        <v>4</v>
      </c>
      <c r="O131" t="s">
        <v>155</v>
      </c>
      <c r="P131">
        <v>3</v>
      </c>
      <c r="Q131" t="s">
        <v>896</v>
      </c>
      <c r="R131">
        <v>38</v>
      </c>
      <c r="S131" t="s">
        <v>897</v>
      </c>
      <c r="T131" t="s">
        <v>24</v>
      </c>
      <c r="U131">
        <v>38</v>
      </c>
      <c r="V131" t="s">
        <v>898</v>
      </c>
      <c r="W131" t="s">
        <v>899</v>
      </c>
    </row>
    <row r="132" spans="1:23" x14ac:dyDescent="0.15">
      <c r="A132">
        <v>179</v>
      </c>
      <c r="B132">
        <v>1</v>
      </c>
      <c r="C132" t="s">
        <v>900</v>
      </c>
      <c r="D132" t="s">
        <v>901</v>
      </c>
      <c r="E132">
        <v>14</v>
      </c>
      <c r="F132">
        <v>0</v>
      </c>
      <c r="G132">
        <v>0</v>
      </c>
      <c r="H132" t="s">
        <v>894</v>
      </c>
      <c r="I132" t="s">
        <v>131</v>
      </c>
      <c r="J132" t="s">
        <v>131</v>
      </c>
      <c r="K132" t="s">
        <v>895</v>
      </c>
      <c r="L132" t="s">
        <v>279</v>
      </c>
      <c r="M132" t="s">
        <v>279</v>
      </c>
      <c r="N132">
        <v>4</v>
      </c>
      <c r="O132" t="s">
        <v>154</v>
      </c>
      <c r="P132">
        <v>1</v>
      </c>
      <c r="Q132" t="s">
        <v>902</v>
      </c>
      <c r="R132">
        <v>38</v>
      </c>
      <c r="S132" t="s">
        <v>903</v>
      </c>
      <c r="T132" t="s">
        <v>24</v>
      </c>
      <c r="U132">
        <v>38</v>
      </c>
      <c r="V132" t="s">
        <v>904</v>
      </c>
      <c r="W132" t="s">
        <v>899</v>
      </c>
    </row>
    <row r="133" spans="1:23" x14ac:dyDescent="0.15">
      <c r="A133">
        <v>180</v>
      </c>
      <c r="B133">
        <v>1</v>
      </c>
      <c r="C133" t="s">
        <v>905</v>
      </c>
      <c r="D133" t="s">
        <v>906</v>
      </c>
      <c r="E133">
        <v>14</v>
      </c>
      <c r="F133">
        <v>0</v>
      </c>
      <c r="G133">
        <v>0</v>
      </c>
      <c r="H133" t="s">
        <v>894</v>
      </c>
      <c r="I133" t="s">
        <v>131</v>
      </c>
      <c r="J133" t="s">
        <v>131</v>
      </c>
      <c r="K133" t="s">
        <v>895</v>
      </c>
      <c r="L133" t="s">
        <v>279</v>
      </c>
      <c r="M133" t="s">
        <v>279</v>
      </c>
      <c r="N133">
        <v>4</v>
      </c>
      <c r="O133" t="s">
        <v>156</v>
      </c>
      <c r="P133">
        <v>6</v>
      </c>
      <c r="Q133" t="s">
        <v>907</v>
      </c>
      <c r="R133">
        <v>38</v>
      </c>
      <c r="S133" t="s">
        <v>908</v>
      </c>
      <c r="T133" t="s">
        <v>24</v>
      </c>
      <c r="U133">
        <v>38</v>
      </c>
      <c r="V133" t="s">
        <v>909</v>
      </c>
      <c r="W133" t="s">
        <v>899</v>
      </c>
    </row>
    <row r="134" spans="1:23" x14ac:dyDescent="0.15">
      <c r="A134">
        <v>181</v>
      </c>
      <c r="B134">
        <v>1</v>
      </c>
      <c r="C134" t="s">
        <v>910</v>
      </c>
      <c r="D134" t="s">
        <v>911</v>
      </c>
      <c r="E134">
        <v>14</v>
      </c>
      <c r="F134">
        <v>0</v>
      </c>
      <c r="G134">
        <v>0</v>
      </c>
      <c r="H134" t="s">
        <v>894</v>
      </c>
      <c r="I134" t="s">
        <v>131</v>
      </c>
      <c r="J134" t="s">
        <v>131</v>
      </c>
      <c r="K134" t="s">
        <v>895</v>
      </c>
      <c r="L134" t="s">
        <v>279</v>
      </c>
      <c r="M134" t="s">
        <v>279</v>
      </c>
      <c r="N134">
        <v>4</v>
      </c>
      <c r="O134" t="s">
        <v>156</v>
      </c>
      <c r="P134">
        <v>5</v>
      </c>
      <c r="Q134" t="s">
        <v>912</v>
      </c>
      <c r="R134">
        <v>38</v>
      </c>
      <c r="S134" t="s">
        <v>913</v>
      </c>
      <c r="T134" t="s">
        <v>24</v>
      </c>
      <c r="U134">
        <v>38</v>
      </c>
      <c r="V134" t="s">
        <v>914</v>
      </c>
      <c r="W134" t="s">
        <v>899</v>
      </c>
    </row>
    <row r="135" spans="1:23" x14ac:dyDescent="0.15">
      <c r="A135">
        <v>182</v>
      </c>
      <c r="B135">
        <v>2</v>
      </c>
      <c r="C135" t="s">
        <v>915</v>
      </c>
      <c r="D135" t="s">
        <v>916</v>
      </c>
      <c r="E135">
        <v>14</v>
      </c>
      <c r="F135">
        <v>0</v>
      </c>
      <c r="G135">
        <v>0</v>
      </c>
      <c r="H135" t="s">
        <v>894</v>
      </c>
      <c r="I135" t="s">
        <v>131</v>
      </c>
      <c r="J135" t="s">
        <v>131</v>
      </c>
      <c r="K135" t="s">
        <v>895</v>
      </c>
      <c r="L135" t="s">
        <v>279</v>
      </c>
      <c r="M135" t="s">
        <v>279</v>
      </c>
      <c r="N135">
        <v>4</v>
      </c>
      <c r="O135" t="s">
        <v>154</v>
      </c>
      <c r="P135">
        <v>1</v>
      </c>
      <c r="Q135" t="s">
        <v>917</v>
      </c>
      <c r="R135">
        <v>38</v>
      </c>
      <c r="S135" t="s">
        <v>918</v>
      </c>
      <c r="T135" t="s">
        <v>24</v>
      </c>
      <c r="U135">
        <v>38</v>
      </c>
      <c r="V135" t="s">
        <v>919</v>
      </c>
      <c r="W135" t="s">
        <v>899</v>
      </c>
    </row>
    <row r="136" spans="1:23" x14ac:dyDescent="0.15">
      <c r="A136">
        <v>184</v>
      </c>
      <c r="B136">
        <v>1</v>
      </c>
      <c r="C136" t="s">
        <v>920</v>
      </c>
      <c r="D136" t="s">
        <v>921</v>
      </c>
      <c r="E136">
        <v>15</v>
      </c>
      <c r="F136">
        <v>0</v>
      </c>
      <c r="G136">
        <v>0</v>
      </c>
      <c r="H136" t="s">
        <v>922</v>
      </c>
      <c r="I136" t="s">
        <v>131</v>
      </c>
      <c r="J136" t="s">
        <v>131</v>
      </c>
      <c r="K136" t="s">
        <v>923</v>
      </c>
      <c r="L136" t="s">
        <v>279</v>
      </c>
      <c r="M136" t="s">
        <v>279</v>
      </c>
      <c r="N136">
        <v>4</v>
      </c>
      <c r="O136" t="s">
        <v>154</v>
      </c>
      <c r="P136">
        <v>2</v>
      </c>
      <c r="Q136" t="s">
        <v>924</v>
      </c>
      <c r="R136">
        <v>38</v>
      </c>
      <c r="S136" t="s">
        <v>925</v>
      </c>
      <c r="T136" t="s">
        <v>24</v>
      </c>
      <c r="U136">
        <v>38</v>
      </c>
      <c r="V136" t="s">
        <v>926</v>
      </c>
      <c r="W136" t="s">
        <v>927</v>
      </c>
    </row>
    <row r="137" spans="1:23" x14ac:dyDescent="0.15">
      <c r="A137">
        <v>185</v>
      </c>
      <c r="B137">
        <v>1</v>
      </c>
      <c r="C137" t="s">
        <v>928</v>
      </c>
      <c r="D137" t="s">
        <v>929</v>
      </c>
      <c r="E137">
        <v>15</v>
      </c>
      <c r="F137">
        <v>0</v>
      </c>
      <c r="G137">
        <v>0</v>
      </c>
      <c r="H137" t="s">
        <v>922</v>
      </c>
      <c r="I137" t="s">
        <v>131</v>
      </c>
      <c r="J137" t="s">
        <v>131</v>
      </c>
      <c r="K137" t="s">
        <v>923</v>
      </c>
      <c r="L137" t="s">
        <v>279</v>
      </c>
      <c r="M137" t="s">
        <v>279</v>
      </c>
      <c r="N137">
        <v>4</v>
      </c>
      <c r="O137" t="s">
        <v>154</v>
      </c>
      <c r="P137">
        <v>2</v>
      </c>
      <c r="Q137" t="s">
        <v>930</v>
      </c>
      <c r="R137">
        <v>38</v>
      </c>
      <c r="S137" t="s">
        <v>931</v>
      </c>
      <c r="T137" t="s">
        <v>24</v>
      </c>
      <c r="U137">
        <v>38</v>
      </c>
      <c r="V137" t="s">
        <v>932</v>
      </c>
      <c r="W137" t="s">
        <v>927</v>
      </c>
    </row>
    <row r="138" spans="1:23" x14ac:dyDescent="0.15">
      <c r="A138">
        <v>186</v>
      </c>
      <c r="B138">
        <v>1</v>
      </c>
      <c r="C138" t="s">
        <v>933</v>
      </c>
      <c r="D138" t="s">
        <v>934</v>
      </c>
      <c r="E138">
        <v>15</v>
      </c>
      <c r="F138">
        <v>0</v>
      </c>
      <c r="G138">
        <v>0</v>
      </c>
      <c r="H138" t="s">
        <v>922</v>
      </c>
      <c r="I138" t="s">
        <v>131</v>
      </c>
      <c r="J138" t="s">
        <v>131</v>
      </c>
      <c r="K138" t="s">
        <v>923</v>
      </c>
      <c r="L138" t="s">
        <v>279</v>
      </c>
      <c r="M138" t="s">
        <v>279</v>
      </c>
      <c r="N138">
        <v>4</v>
      </c>
      <c r="O138" t="s">
        <v>156</v>
      </c>
      <c r="P138">
        <v>6</v>
      </c>
      <c r="Q138" t="s">
        <v>935</v>
      </c>
      <c r="R138">
        <v>38</v>
      </c>
      <c r="S138" t="s">
        <v>936</v>
      </c>
      <c r="T138" t="s">
        <v>24</v>
      </c>
      <c r="U138">
        <v>38</v>
      </c>
      <c r="V138" t="s">
        <v>937</v>
      </c>
      <c r="W138" t="s">
        <v>927</v>
      </c>
    </row>
    <row r="139" spans="1:23" x14ac:dyDescent="0.15">
      <c r="A139">
        <v>187</v>
      </c>
      <c r="B139">
        <v>1</v>
      </c>
      <c r="C139" t="s">
        <v>938</v>
      </c>
      <c r="D139" t="s">
        <v>939</v>
      </c>
      <c r="E139">
        <v>15</v>
      </c>
      <c r="F139">
        <v>0</v>
      </c>
      <c r="G139">
        <v>0</v>
      </c>
      <c r="H139" t="s">
        <v>922</v>
      </c>
      <c r="I139" t="s">
        <v>131</v>
      </c>
      <c r="J139" t="s">
        <v>131</v>
      </c>
      <c r="K139" t="s">
        <v>923</v>
      </c>
      <c r="L139" t="s">
        <v>279</v>
      </c>
      <c r="M139" t="s">
        <v>279</v>
      </c>
      <c r="N139">
        <v>4</v>
      </c>
      <c r="O139" t="s">
        <v>156</v>
      </c>
      <c r="P139">
        <v>6</v>
      </c>
      <c r="Q139" t="s">
        <v>940</v>
      </c>
      <c r="R139">
        <v>38</v>
      </c>
      <c r="S139" t="s">
        <v>941</v>
      </c>
      <c r="T139" t="s">
        <v>24</v>
      </c>
      <c r="U139">
        <v>38</v>
      </c>
      <c r="V139" t="s">
        <v>942</v>
      </c>
      <c r="W139" t="s">
        <v>927</v>
      </c>
    </row>
    <row r="140" spans="1:23" x14ac:dyDescent="0.15">
      <c r="A140">
        <v>188</v>
      </c>
      <c r="B140">
        <v>1</v>
      </c>
      <c r="C140" t="s">
        <v>943</v>
      </c>
      <c r="D140" t="s">
        <v>944</v>
      </c>
      <c r="E140">
        <v>15</v>
      </c>
      <c r="F140">
        <v>0</v>
      </c>
      <c r="G140">
        <v>0</v>
      </c>
      <c r="H140" t="s">
        <v>922</v>
      </c>
      <c r="I140" t="s">
        <v>131</v>
      </c>
      <c r="J140" t="s">
        <v>131</v>
      </c>
      <c r="K140" t="s">
        <v>923</v>
      </c>
      <c r="L140" t="s">
        <v>279</v>
      </c>
      <c r="M140" t="s">
        <v>279</v>
      </c>
      <c r="N140">
        <v>4</v>
      </c>
      <c r="O140" t="s">
        <v>156</v>
      </c>
      <c r="P140">
        <v>6</v>
      </c>
      <c r="Q140" t="s">
        <v>945</v>
      </c>
      <c r="R140">
        <v>38</v>
      </c>
      <c r="S140" t="s">
        <v>946</v>
      </c>
      <c r="T140" t="s">
        <v>24</v>
      </c>
      <c r="U140">
        <v>38</v>
      </c>
      <c r="V140" t="s">
        <v>947</v>
      </c>
      <c r="W140" t="s">
        <v>927</v>
      </c>
    </row>
    <row r="141" spans="1:23" x14ac:dyDescent="0.15">
      <c r="A141">
        <v>189</v>
      </c>
      <c r="B141">
        <v>1</v>
      </c>
      <c r="C141" t="s">
        <v>948</v>
      </c>
      <c r="D141" t="s">
        <v>949</v>
      </c>
      <c r="E141">
        <v>15</v>
      </c>
      <c r="F141">
        <v>0</v>
      </c>
      <c r="G141">
        <v>0</v>
      </c>
      <c r="H141" t="s">
        <v>922</v>
      </c>
      <c r="I141" t="s">
        <v>131</v>
      </c>
      <c r="J141" t="s">
        <v>131</v>
      </c>
      <c r="K141" t="s">
        <v>923</v>
      </c>
      <c r="L141" t="s">
        <v>279</v>
      </c>
      <c r="M141" t="s">
        <v>279</v>
      </c>
      <c r="N141">
        <v>4</v>
      </c>
      <c r="O141" t="s">
        <v>156</v>
      </c>
      <c r="P141">
        <v>5</v>
      </c>
      <c r="Q141" t="s">
        <v>950</v>
      </c>
      <c r="R141">
        <v>38</v>
      </c>
      <c r="S141" t="s">
        <v>951</v>
      </c>
      <c r="T141" t="s">
        <v>24</v>
      </c>
      <c r="U141">
        <v>38</v>
      </c>
      <c r="V141" t="s">
        <v>952</v>
      </c>
      <c r="W141" t="s">
        <v>927</v>
      </c>
    </row>
    <row r="142" spans="1:23" x14ac:dyDescent="0.15">
      <c r="A142">
        <v>190</v>
      </c>
      <c r="B142">
        <v>1</v>
      </c>
      <c r="C142" t="s">
        <v>953</v>
      </c>
      <c r="D142" t="s">
        <v>954</v>
      </c>
      <c r="E142">
        <v>15</v>
      </c>
      <c r="F142">
        <v>0</v>
      </c>
      <c r="G142">
        <v>0</v>
      </c>
      <c r="H142" t="s">
        <v>922</v>
      </c>
      <c r="I142" t="s">
        <v>131</v>
      </c>
      <c r="J142" t="s">
        <v>131</v>
      </c>
      <c r="K142" t="s">
        <v>923</v>
      </c>
      <c r="L142" t="s">
        <v>279</v>
      </c>
      <c r="M142" t="s">
        <v>279</v>
      </c>
      <c r="N142">
        <v>4</v>
      </c>
      <c r="O142" t="s">
        <v>156</v>
      </c>
      <c r="P142">
        <v>5</v>
      </c>
      <c r="Q142" t="s">
        <v>955</v>
      </c>
      <c r="R142">
        <v>38</v>
      </c>
      <c r="S142" t="s">
        <v>956</v>
      </c>
      <c r="T142" t="s">
        <v>24</v>
      </c>
      <c r="U142">
        <v>38</v>
      </c>
      <c r="V142" t="s">
        <v>957</v>
      </c>
      <c r="W142" t="s">
        <v>927</v>
      </c>
    </row>
    <row r="143" spans="1:23" x14ac:dyDescent="0.15">
      <c r="A143">
        <v>191</v>
      </c>
      <c r="B143">
        <v>1</v>
      </c>
      <c r="C143" t="s">
        <v>958</v>
      </c>
      <c r="D143" t="s">
        <v>959</v>
      </c>
      <c r="E143">
        <v>15</v>
      </c>
      <c r="F143">
        <v>0</v>
      </c>
      <c r="G143">
        <v>0</v>
      </c>
      <c r="H143" t="s">
        <v>922</v>
      </c>
      <c r="I143" t="s">
        <v>131</v>
      </c>
      <c r="J143" t="s">
        <v>131</v>
      </c>
      <c r="K143" t="s">
        <v>923</v>
      </c>
      <c r="L143" t="s">
        <v>279</v>
      </c>
      <c r="M143" t="s">
        <v>279</v>
      </c>
      <c r="N143">
        <v>4</v>
      </c>
      <c r="O143" t="s">
        <v>156</v>
      </c>
      <c r="P143">
        <v>5</v>
      </c>
      <c r="Q143" t="s">
        <v>960</v>
      </c>
      <c r="R143">
        <v>38</v>
      </c>
      <c r="S143" t="s">
        <v>961</v>
      </c>
      <c r="T143" t="s">
        <v>24</v>
      </c>
      <c r="U143">
        <v>38</v>
      </c>
      <c r="V143" t="s">
        <v>962</v>
      </c>
      <c r="W143" t="s">
        <v>927</v>
      </c>
    </row>
    <row r="144" spans="1:23" x14ac:dyDescent="0.15">
      <c r="A144">
        <v>193</v>
      </c>
      <c r="B144">
        <v>2</v>
      </c>
      <c r="C144" t="s">
        <v>963</v>
      </c>
      <c r="D144" t="s">
        <v>964</v>
      </c>
      <c r="E144">
        <v>15</v>
      </c>
      <c r="F144">
        <v>0</v>
      </c>
      <c r="G144">
        <v>0</v>
      </c>
      <c r="H144" t="s">
        <v>922</v>
      </c>
      <c r="I144" t="s">
        <v>131</v>
      </c>
      <c r="J144" t="s">
        <v>131</v>
      </c>
      <c r="K144" t="s">
        <v>923</v>
      </c>
      <c r="L144" t="s">
        <v>279</v>
      </c>
      <c r="M144" t="s">
        <v>279</v>
      </c>
      <c r="N144">
        <v>4</v>
      </c>
      <c r="O144" t="s">
        <v>154</v>
      </c>
      <c r="P144">
        <v>3</v>
      </c>
      <c r="Q144" t="s">
        <v>965</v>
      </c>
      <c r="R144">
        <v>38</v>
      </c>
      <c r="S144" t="s">
        <v>966</v>
      </c>
      <c r="T144" t="s">
        <v>24</v>
      </c>
      <c r="U144">
        <v>38</v>
      </c>
      <c r="V144" t="s">
        <v>967</v>
      </c>
      <c r="W144" t="s">
        <v>927</v>
      </c>
    </row>
    <row r="145" spans="1:23" x14ac:dyDescent="0.15">
      <c r="A145">
        <v>194</v>
      </c>
      <c r="B145">
        <v>2</v>
      </c>
      <c r="C145" t="s">
        <v>968</v>
      </c>
      <c r="D145" t="s">
        <v>969</v>
      </c>
      <c r="E145">
        <v>15</v>
      </c>
      <c r="F145">
        <v>0</v>
      </c>
      <c r="G145">
        <v>0</v>
      </c>
      <c r="H145" t="s">
        <v>922</v>
      </c>
      <c r="I145" t="s">
        <v>131</v>
      </c>
      <c r="J145" t="s">
        <v>131</v>
      </c>
      <c r="K145" t="s">
        <v>923</v>
      </c>
      <c r="L145" t="s">
        <v>279</v>
      </c>
      <c r="M145" t="s">
        <v>279</v>
      </c>
      <c r="N145">
        <v>4</v>
      </c>
      <c r="O145" t="s">
        <v>154</v>
      </c>
      <c r="P145">
        <v>2</v>
      </c>
      <c r="Q145" t="s">
        <v>970</v>
      </c>
      <c r="R145">
        <v>38</v>
      </c>
      <c r="S145" t="s">
        <v>971</v>
      </c>
      <c r="T145" t="s">
        <v>24</v>
      </c>
      <c r="U145">
        <v>38</v>
      </c>
      <c r="V145" t="s">
        <v>972</v>
      </c>
      <c r="W145" t="s">
        <v>927</v>
      </c>
    </row>
    <row r="146" spans="1:23" x14ac:dyDescent="0.15">
      <c r="A146">
        <v>195</v>
      </c>
      <c r="B146">
        <v>2</v>
      </c>
      <c r="C146" t="s">
        <v>973</v>
      </c>
      <c r="D146" t="s">
        <v>974</v>
      </c>
      <c r="E146">
        <v>15</v>
      </c>
      <c r="F146">
        <v>0</v>
      </c>
      <c r="G146">
        <v>0</v>
      </c>
      <c r="H146" t="s">
        <v>922</v>
      </c>
      <c r="I146" t="s">
        <v>131</v>
      </c>
      <c r="J146" t="s">
        <v>131</v>
      </c>
      <c r="K146" t="s">
        <v>923</v>
      </c>
      <c r="L146" t="s">
        <v>279</v>
      </c>
      <c r="M146" t="s">
        <v>279</v>
      </c>
      <c r="N146">
        <v>4</v>
      </c>
      <c r="O146" t="s">
        <v>154</v>
      </c>
      <c r="P146">
        <v>2</v>
      </c>
      <c r="Q146" t="s">
        <v>975</v>
      </c>
      <c r="R146">
        <v>38</v>
      </c>
      <c r="S146" t="s">
        <v>976</v>
      </c>
      <c r="T146" t="s">
        <v>24</v>
      </c>
      <c r="U146">
        <v>38</v>
      </c>
      <c r="V146" t="s">
        <v>977</v>
      </c>
      <c r="W146" t="s">
        <v>927</v>
      </c>
    </row>
    <row r="147" spans="1:23" x14ac:dyDescent="0.15">
      <c r="A147">
        <v>196</v>
      </c>
      <c r="B147">
        <v>2</v>
      </c>
      <c r="C147" t="s">
        <v>978</v>
      </c>
      <c r="D147" t="s">
        <v>979</v>
      </c>
      <c r="E147">
        <v>15</v>
      </c>
      <c r="F147">
        <v>0</v>
      </c>
      <c r="G147">
        <v>0</v>
      </c>
      <c r="H147" t="s">
        <v>922</v>
      </c>
      <c r="I147" t="s">
        <v>131</v>
      </c>
      <c r="J147" t="s">
        <v>131</v>
      </c>
      <c r="K147" t="s">
        <v>923</v>
      </c>
      <c r="L147" t="s">
        <v>279</v>
      </c>
      <c r="M147" t="s">
        <v>279</v>
      </c>
      <c r="N147">
        <v>4</v>
      </c>
      <c r="O147" t="s">
        <v>154</v>
      </c>
      <c r="P147">
        <v>2</v>
      </c>
      <c r="Q147" t="s">
        <v>167</v>
      </c>
      <c r="R147">
        <v>38</v>
      </c>
      <c r="S147" t="s">
        <v>980</v>
      </c>
      <c r="T147" t="s">
        <v>24</v>
      </c>
      <c r="U147">
        <v>38</v>
      </c>
      <c r="V147" t="s">
        <v>981</v>
      </c>
      <c r="W147" t="s">
        <v>927</v>
      </c>
    </row>
    <row r="148" spans="1:23" x14ac:dyDescent="0.15">
      <c r="A148">
        <v>197</v>
      </c>
      <c r="B148">
        <v>2</v>
      </c>
      <c r="C148" t="s">
        <v>982</v>
      </c>
      <c r="D148" t="s">
        <v>983</v>
      </c>
      <c r="E148">
        <v>15</v>
      </c>
      <c r="F148">
        <v>0</v>
      </c>
      <c r="G148">
        <v>0</v>
      </c>
      <c r="H148" t="s">
        <v>922</v>
      </c>
      <c r="I148" t="s">
        <v>131</v>
      </c>
      <c r="J148" t="s">
        <v>131</v>
      </c>
      <c r="K148" t="s">
        <v>923</v>
      </c>
      <c r="L148" t="s">
        <v>279</v>
      </c>
      <c r="M148" t="s">
        <v>279</v>
      </c>
      <c r="N148">
        <v>4</v>
      </c>
      <c r="O148" t="s">
        <v>154</v>
      </c>
      <c r="P148">
        <v>1</v>
      </c>
      <c r="Q148" t="s">
        <v>984</v>
      </c>
      <c r="R148">
        <v>38</v>
      </c>
      <c r="S148" t="s">
        <v>985</v>
      </c>
      <c r="T148" t="s">
        <v>24</v>
      </c>
      <c r="U148">
        <v>38</v>
      </c>
      <c r="V148" t="s">
        <v>986</v>
      </c>
      <c r="W148" t="s">
        <v>927</v>
      </c>
    </row>
    <row r="149" spans="1:23" x14ac:dyDescent="0.15">
      <c r="A149">
        <v>198</v>
      </c>
      <c r="B149">
        <v>2</v>
      </c>
      <c r="C149" t="s">
        <v>987</v>
      </c>
      <c r="D149" t="s">
        <v>988</v>
      </c>
      <c r="E149">
        <v>15</v>
      </c>
      <c r="F149">
        <v>0</v>
      </c>
      <c r="G149">
        <v>0</v>
      </c>
      <c r="H149" t="s">
        <v>922</v>
      </c>
      <c r="I149" t="s">
        <v>131</v>
      </c>
      <c r="J149" t="s">
        <v>131</v>
      </c>
      <c r="K149" t="s">
        <v>923</v>
      </c>
      <c r="L149" t="s">
        <v>279</v>
      </c>
      <c r="M149" t="s">
        <v>279</v>
      </c>
      <c r="N149">
        <v>4</v>
      </c>
      <c r="O149" t="s">
        <v>156</v>
      </c>
      <c r="P149">
        <v>5</v>
      </c>
      <c r="Q149" t="s">
        <v>989</v>
      </c>
      <c r="R149">
        <v>38</v>
      </c>
      <c r="S149" t="s">
        <v>990</v>
      </c>
      <c r="T149" t="s">
        <v>24</v>
      </c>
      <c r="U149">
        <v>38</v>
      </c>
      <c r="V149" t="s">
        <v>991</v>
      </c>
      <c r="W149" t="s">
        <v>927</v>
      </c>
    </row>
    <row r="150" spans="1:23" x14ac:dyDescent="0.15">
      <c r="A150">
        <v>199</v>
      </c>
      <c r="B150">
        <v>2</v>
      </c>
      <c r="C150" t="s">
        <v>992</v>
      </c>
      <c r="D150" t="s">
        <v>993</v>
      </c>
      <c r="E150">
        <v>20</v>
      </c>
      <c r="F150">
        <v>0</v>
      </c>
      <c r="G150">
        <v>0</v>
      </c>
      <c r="H150" t="s">
        <v>994</v>
      </c>
      <c r="I150" t="s">
        <v>131</v>
      </c>
      <c r="J150" t="s">
        <v>131</v>
      </c>
      <c r="K150" t="s">
        <v>995</v>
      </c>
      <c r="L150" t="s">
        <v>279</v>
      </c>
      <c r="M150" t="s">
        <v>279</v>
      </c>
      <c r="N150">
        <v>4</v>
      </c>
      <c r="O150" t="s">
        <v>154</v>
      </c>
      <c r="P150">
        <v>3</v>
      </c>
      <c r="Q150" t="s">
        <v>159</v>
      </c>
      <c r="R150">
        <v>38</v>
      </c>
      <c r="S150" t="s">
        <v>996</v>
      </c>
      <c r="T150" t="s">
        <v>24</v>
      </c>
      <c r="U150">
        <v>38</v>
      </c>
      <c r="V150" t="s">
        <v>997</v>
      </c>
      <c r="W150" t="s">
        <v>998</v>
      </c>
    </row>
    <row r="151" spans="1:23" x14ac:dyDescent="0.15">
      <c r="A151">
        <v>200</v>
      </c>
      <c r="B151">
        <v>2</v>
      </c>
      <c r="C151" t="s">
        <v>999</v>
      </c>
      <c r="D151" t="s">
        <v>1000</v>
      </c>
      <c r="E151">
        <v>20</v>
      </c>
      <c r="F151">
        <v>0</v>
      </c>
      <c r="G151">
        <v>0</v>
      </c>
      <c r="H151" t="s">
        <v>994</v>
      </c>
      <c r="I151" t="s">
        <v>131</v>
      </c>
      <c r="J151" t="s">
        <v>131</v>
      </c>
      <c r="K151" t="s">
        <v>995</v>
      </c>
      <c r="L151" t="s">
        <v>279</v>
      </c>
      <c r="M151" t="s">
        <v>279</v>
      </c>
      <c r="N151">
        <v>4</v>
      </c>
      <c r="O151" t="s">
        <v>154</v>
      </c>
      <c r="P151">
        <v>1</v>
      </c>
      <c r="Q151" t="s">
        <v>1001</v>
      </c>
      <c r="R151">
        <v>38</v>
      </c>
      <c r="S151" t="s">
        <v>1002</v>
      </c>
      <c r="T151" t="s">
        <v>24</v>
      </c>
      <c r="U151">
        <v>38</v>
      </c>
      <c r="V151" t="s">
        <v>1003</v>
      </c>
      <c r="W151" t="s">
        <v>998</v>
      </c>
    </row>
    <row r="152" spans="1:23" x14ac:dyDescent="0.15">
      <c r="A152">
        <v>201</v>
      </c>
      <c r="B152">
        <v>1</v>
      </c>
      <c r="C152" t="s">
        <v>1004</v>
      </c>
      <c r="D152" t="s">
        <v>1005</v>
      </c>
      <c r="E152">
        <v>12</v>
      </c>
      <c r="F152">
        <v>0</v>
      </c>
      <c r="G152">
        <v>0</v>
      </c>
      <c r="H152" t="s">
        <v>1006</v>
      </c>
      <c r="I152" t="s">
        <v>131</v>
      </c>
      <c r="J152" t="s">
        <v>131</v>
      </c>
      <c r="K152" t="s">
        <v>1007</v>
      </c>
      <c r="L152" t="s">
        <v>279</v>
      </c>
      <c r="M152" t="s">
        <v>279</v>
      </c>
      <c r="N152">
        <v>4</v>
      </c>
      <c r="O152" t="s">
        <v>154</v>
      </c>
      <c r="P152">
        <v>3</v>
      </c>
      <c r="Q152" t="s">
        <v>1008</v>
      </c>
      <c r="R152">
        <v>38</v>
      </c>
      <c r="S152" t="s">
        <v>1009</v>
      </c>
      <c r="T152" t="s">
        <v>24</v>
      </c>
      <c r="U152">
        <v>38</v>
      </c>
      <c r="V152" t="s">
        <v>1010</v>
      </c>
      <c r="W152" t="s">
        <v>1011</v>
      </c>
    </row>
    <row r="153" spans="1:23" x14ac:dyDescent="0.15">
      <c r="A153">
        <v>202</v>
      </c>
      <c r="B153">
        <v>1</v>
      </c>
      <c r="C153" t="s">
        <v>1012</v>
      </c>
      <c r="D153" t="s">
        <v>1013</v>
      </c>
      <c r="E153">
        <v>12</v>
      </c>
      <c r="F153">
        <v>0</v>
      </c>
      <c r="G153">
        <v>0</v>
      </c>
      <c r="H153" t="s">
        <v>1006</v>
      </c>
      <c r="I153" t="s">
        <v>131</v>
      </c>
      <c r="J153" t="s">
        <v>131</v>
      </c>
      <c r="K153" t="s">
        <v>1007</v>
      </c>
      <c r="L153" t="s">
        <v>279</v>
      </c>
      <c r="M153" t="s">
        <v>279</v>
      </c>
      <c r="N153">
        <v>4</v>
      </c>
      <c r="O153" t="s">
        <v>154</v>
      </c>
      <c r="P153">
        <v>1</v>
      </c>
      <c r="Q153" t="s">
        <v>1014</v>
      </c>
      <c r="R153">
        <v>38</v>
      </c>
      <c r="S153" t="s">
        <v>1015</v>
      </c>
      <c r="T153" t="s">
        <v>24</v>
      </c>
      <c r="U153">
        <v>38</v>
      </c>
      <c r="V153" t="s">
        <v>1016</v>
      </c>
      <c r="W153" t="s">
        <v>1011</v>
      </c>
    </row>
    <row r="154" spans="1:23" x14ac:dyDescent="0.15">
      <c r="A154">
        <v>203</v>
      </c>
      <c r="B154">
        <v>1</v>
      </c>
      <c r="C154" t="s">
        <v>1017</v>
      </c>
      <c r="D154" t="s">
        <v>1018</v>
      </c>
      <c r="E154">
        <v>12</v>
      </c>
      <c r="F154">
        <v>0</v>
      </c>
      <c r="G154">
        <v>0</v>
      </c>
      <c r="H154" t="s">
        <v>1006</v>
      </c>
      <c r="I154" t="s">
        <v>131</v>
      </c>
      <c r="J154" t="s">
        <v>131</v>
      </c>
      <c r="K154" t="s">
        <v>1007</v>
      </c>
      <c r="L154" t="s">
        <v>279</v>
      </c>
      <c r="M154" t="s">
        <v>279</v>
      </c>
      <c r="N154">
        <v>4</v>
      </c>
      <c r="O154" t="s">
        <v>156</v>
      </c>
      <c r="P154">
        <v>3</v>
      </c>
      <c r="Q154" t="s">
        <v>1019</v>
      </c>
      <c r="R154">
        <v>38</v>
      </c>
      <c r="S154" t="s">
        <v>1020</v>
      </c>
      <c r="T154" t="s">
        <v>24</v>
      </c>
      <c r="U154">
        <v>38</v>
      </c>
      <c r="V154" t="s">
        <v>1021</v>
      </c>
      <c r="W154" t="s">
        <v>1011</v>
      </c>
    </row>
    <row r="155" spans="1:23" x14ac:dyDescent="0.15">
      <c r="A155">
        <v>204</v>
      </c>
      <c r="B155">
        <v>2</v>
      </c>
      <c r="C155" t="s">
        <v>1022</v>
      </c>
      <c r="D155" t="s">
        <v>1023</v>
      </c>
      <c r="E155">
        <v>12</v>
      </c>
      <c r="F155">
        <v>0</v>
      </c>
      <c r="G155">
        <v>0</v>
      </c>
      <c r="H155" t="s">
        <v>1006</v>
      </c>
      <c r="I155" t="s">
        <v>131</v>
      </c>
      <c r="J155" t="s">
        <v>131</v>
      </c>
      <c r="K155" t="s">
        <v>1007</v>
      </c>
      <c r="L155" t="s">
        <v>279</v>
      </c>
      <c r="M155" t="s">
        <v>279</v>
      </c>
      <c r="N155">
        <v>4</v>
      </c>
      <c r="O155" t="s">
        <v>154</v>
      </c>
      <c r="P155">
        <v>3</v>
      </c>
      <c r="Q155" t="s">
        <v>847</v>
      </c>
      <c r="R155">
        <v>38</v>
      </c>
      <c r="S155" t="s">
        <v>1024</v>
      </c>
      <c r="T155" t="s">
        <v>24</v>
      </c>
      <c r="U155">
        <v>38</v>
      </c>
      <c r="V155" t="s">
        <v>1025</v>
      </c>
      <c r="W155" t="s">
        <v>1011</v>
      </c>
    </row>
    <row r="156" spans="1:23" x14ac:dyDescent="0.15">
      <c r="A156">
        <v>205</v>
      </c>
      <c r="B156">
        <v>2</v>
      </c>
      <c r="C156" t="s">
        <v>1026</v>
      </c>
      <c r="D156" t="s">
        <v>1027</v>
      </c>
      <c r="E156">
        <v>12</v>
      </c>
      <c r="F156">
        <v>0</v>
      </c>
      <c r="G156">
        <v>0</v>
      </c>
      <c r="H156" t="s">
        <v>1006</v>
      </c>
      <c r="I156" t="s">
        <v>131</v>
      </c>
      <c r="J156" t="s">
        <v>131</v>
      </c>
      <c r="K156" t="s">
        <v>1007</v>
      </c>
      <c r="L156" t="s">
        <v>279</v>
      </c>
      <c r="M156" t="s">
        <v>279</v>
      </c>
      <c r="N156">
        <v>4</v>
      </c>
      <c r="O156" t="s">
        <v>154</v>
      </c>
      <c r="P156">
        <v>3</v>
      </c>
      <c r="Q156" t="s">
        <v>1028</v>
      </c>
      <c r="R156">
        <v>38</v>
      </c>
      <c r="S156" t="s">
        <v>1029</v>
      </c>
      <c r="T156" t="s">
        <v>24</v>
      </c>
      <c r="U156">
        <v>38</v>
      </c>
      <c r="V156" t="s">
        <v>1030</v>
      </c>
      <c r="W156" t="s">
        <v>1011</v>
      </c>
    </row>
    <row r="157" spans="1:23" x14ac:dyDescent="0.15">
      <c r="A157">
        <v>206</v>
      </c>
      <c r="B157">
        <v>2</v>
      </c>
      <c r="C157" t="s">
        <v>168</v>
      </c>
      <c r="D157" t="s">
        <v>169</v>
      </c>
      <c r="E157">
        <v>12</v>
      </c>
      <c r="F157">
        <v>0</v>
      </c>
      <c r="G157">
        <v>0</v>
      </c>
      <c r="H157" t="s">
        <v>1006</v>
      </c>
      <c r="I157" t="s">
        <v>131</v>
      </c>
      <c r="J157" t="s">
        <v>131</v>
      </c>
      <c r="K157" t="s">
        <v>1007</v>
      </c>
      <c r="L157" t="s">
        <v>279</v>
      </c>
      <c r="M157" t="s">
        <v>279</v>
      </c>
      <c r="N157">
        <v>4</v>
      </c>
      <c r="O157" t="s">
        <v>154</v>
      </c>
      <c r="P157">
        <v>2</v>
      </c>
      <c r="Q157" t="s">
        <v>170</v>
      </c>
      <c r="R157">
        <v>38</v>
      </c>
      <c r="S157" t="s">
        <v>1031</v>
      </c>
      <c r="T157" t="s">
        <v>24</v>
      </c>
      <c r="U157">
        <v>38</v>
      </c>
      <c r="V157" t="s">
        <v>1032</v>
      </c>
      <c r="W157" t="s">
        <v>1011</v>
      </c>
    </row>
    <row r="158" spans="1:23" x14ac:dyDescent="0.15">
      <c r="A158">
        <v>207</v>
      </c>
      <c r="B158">
        <v>2</v>
      </c>
      <c r="C158" t="s">
        <v>1033</v>
      </c>
      <c r="D158" t="s">
        <v>1034</v>
      </c>
      <c r="E158">
        <v>12</v>
      </c>
      <c r="F158">
        <v>0</v>
      </c>
      <c r="G158">
        <v>0</v>
      </c>
      <c r="H158" t="s">
        <v>1006</v>
      </c>
      <c r="I158" t="s">
        <v>131</v>
      </c>
      <c r="J158" t="s">
        <v>131</v>
      </c>
      <c r="K158" t="s">
        <v>1007</v>
      </c>
      <c r="L158" t="s">
        <v>279</v>
      </c>
      <c r="M158" t="s">
        <v>279</v>
      </c>
      <c r="N158">
        <v>4</v>
      </c>
      <c r="O158" t="s">
        <v>156</v>
      </c>
      <c r="P158">
        <v>6</v>
      </c>
      <c r="Q158" t="s">
        <v>1035</v>
      </c>
      <c r="R158">
        <v>38</v>
      </c>
      <c r="S158" t="s">
        <v>1036</v>
      </c>
      <c r="T158" t="s">
        <v>24</v>
      </c>
      <c r="U158">
        <v>38</v>
      </c>
      <c r="V158" t="s">
        <v>1037</v>
      </c>
      <c r="W158" t="s">
        <v>1011</v>
      </c>
    </row>
    <row r="159" spans="1:23" x14ac:dyDescent="0.15">
      <c r="A159">
        <v>208</v>
      </c>
      <c r="B159">
        <v>2</v>
      </c>
      <c r="C159" t="s">
        <v>1038</v>
      </c>
      <c r="D159" t="s">
        <v>1039</v>
      </c>
      <c r="E159">
        <v>12</v>
      </c>
      <c r="F159">
        <v>0</v>
      </c>
      <c r="G159">
        <v>0</v>
      </c>
      <c r="H159" t="s">
        <v>1006</v>
      </c>
      <c r="I159" t="s">
        <v>131</v>
      </c>
      <c r="J159" t="s">
        <v>131</v>
      </c>
      <c r="K159" t="s">
        <v>1007</v>
      </c>
      <c r="L159" t="s">
        <v>279</v>
      </c>
      <c r="M159" t="s">
        <v>279</v>
      </c>
      <c r="N159">
        <v>4</v>
      </c>
      <c r="O159" t="s">
        <v>156</v>
      </c>
      <c r="P159">
        <v>4</v>
      </c>
      <c r="Q159" t="s">
        <v>1040</v>
      </c>
      <c r="R159">
        <v>38</v>
      </c>
      <c r="S159" t="s">
        <v>1041</v>
      </c>
      <c r="T159" t="s">
        <v>24</v>
      </c>
      <c r="U159">
        <v>38</v>
      </c>
      <c r="V159" t="s">
        <v>1042</v>
      </c>
      <c r="W159" t="s">
        <v>1011</v>
      </c>
    </row>
    <row r="160" spans="1:23" x14ac:dyDescent="0.15">
      <c r="A160">
        <v>209</v>
      </c>
      <c r="B160">
        <v>2</v>
      </c>
      <c r="C160" t="s">
        <v>1043</v>
      </c>
      <c r="D160" t="s">
        <v>1044</v>
      </c>
      <c r="E160">
        <v>3</v>
      </c>
      <c r="F160">
        <v>0</v>
      </c>
      <c r="G160">
        <v>0</v>
      </c>
      <c r="H160" t="s">
        <v>1045</v>
      </c>
      <c r="I160" t="s">
        <v>131</v>
      </c>
      <c r="J160" t="s">
        <v>131</v>
      </c>
      <c r="K160" t="s">
        <v>1046</v>
      </c>
      <c r="L160" t="s">
        <v>279</v>
      </c>
      <c r="M160" t="s">
        <v>279</v>
      </c>
      <c r="N160">
        <v>4</v>
      </c>
      <c r="O160" t="s">
        <v>154</v>
      </c>
      <c r="P160">
        <v>1</v>
      </c>
      <c r="Q160" t="s">
        <v>1047</v>
      </c>
      <c r="R160">
        <v>38</v>
      </c>
      <c r="S160" t="s">
        <v>1048</v>
      </c>
      <c r="T160" t="s">
        <v>24</v>
      </c>
      <c r="U160">
        <v>38</v>
      </c>
      <c r="V160" t="s">
        <v>1049</v>
      </c>
      <c r="W160" t="s">
        <v>1050</v>
      </c>
    </row>
    <row r="161" spans="1:23" x14ac:dyDescent="0.15">
      <c r="A161">
        <v>211</v>
      </c>
      <c r="B161">
        <v>2</v>
      </c>
      <c r="C161" t="s">
        <v>1051</v>
      </c>
      <c r="D161" t="s">
        <v>1052</v>
      </c>
      <c r="E161">
        <v>2</v>
      </c>
      <c r="F161">
        <v>0</v>
      </c>
      <c r="G161">
        <v>0</v>
      </c>
      <c r="H161" t="s">
        <v>1053</v>
      </c>
      <c r="I161" t="s">
        <v>131</v>
      </c>
      <c r="J161" t="s">
        <v>131</v>
      </c>
      <c r="K161" t="s">
        <v>1054</v>
      </c>
      <c r="L161" t="s">
        <v>279</v>
      </c>
      <c r="M161" t="s">
        <v>279</v>
      </c>
      <c r="N161">
        <v>4</v>
      </c>
      <c r="O161" t="s">
        <v>154</v>
      </c>
      <c r="P161">
        <v>2</v>
      </c>
      <c r="Q161" t="s">
        <v>1055</v>
      </c>
      <c r="R161">
        <v>38</v>
      </c>
      <c r="S161" t="s">
        <v>1056</v>
      </c>
      <c r="T161" t="s">
        <v>24</v>
      </c>
      <c r="U161">
        <v>38</v>
      </c>
      <c r="V161" t="s">
        <v>1057</v>
      </c>
      <c r="W161" t="s">
        <v>1058</v>
      </c>
    </row>
    <row r="162" spans="1:23" x14ac:dyDescent="0.15">
      <c r="A162">
        <v>212</v>
      </c>
      <c r="B162">
        <v>2</v>
      </c>
      <c r="C162" t="s">
        <v>220</v>
      </c>
      <c r="D162" t="s">
        <v>221</v>
      </c>
      <c r="E162">
        <v>10</v>
      </c>
      <c r="F162">
        <v>0</v>
      </c>
      <c r="G162">
        <v>0</v>
      </c>
      <c r="H162" t="s">
        <v>1059</v>
      </c>
      <c r="I162" t="s">
        <v>131</v>
      </c>
      <c r="J162" t="s">
        <v>131</v>
      </c>
      <c r="K162" t="s">
        <v>1060</v>
      </c>
      <c r="L162" t="s">
        <v>279</v>
      </c>
      <c r="M162" t="s">
        <v>279</v>
      </c>
      <c r="N162">
        <v>4</v>
      </c>
      <c r="O162" t="s">
        <v>156</v>
      </c>
      <c r="P162">
        <v>6</v>
      </c>
      <c r="Q162" t="s">
        <v>222</v>
      </c>
      <c r="R162">
        <v>38</v>
      </c>
      <c r="S162" t="s">
        <v>1061</v>
      </c>
      <c r="T162" t="s">
        <v>24</v>
      </c>
      <c r="U162">
        <v>38</v>
      </c>
      <c r="V162" t="s">
        <v>1062</v>
      </c>
      <c r="W162" t="s">
        <v>1063</v>
      </c>
    </row>
    <row r="163" spans="1:23" x14ac:dyDescent="0.15">
      <c r="A163">
        <v>213</v>
      </c>
      <c r="B163">
        <v>2</v>
      </c>
      <c r="C163" t="s">
        <v>1064</v>
      </c>
      <c r="D163" t="s">
        <v>1065</v>
      </c>
      <c r="E163">
        <v>10</v>
      </c>
      <c r="F163">
        <v>0</v>
      </c>
      <c r="G163">
        <v>0</v>
      </c>
      <c r="H163" t="s">
        <v>1059</v>
      </c>
      <c r="I163" t="s">
        <v>131</v>
      </c>
      <c r="J163" t="s">
        <v>131</v>
      </c>
      <c r="K163" t="s">
        <v>1060</v>
      </c>
      <c r="L163" t="s">
        <v>279</v>
      </c>
      <c r="M163" t="s">
        <v>279</v>
      </c>
      <c r="N163">
        <v>4</v>
      </c>
      <c r="O163" t="s">
        <v>156</v>
      </c>
      <c r="P163">
        <v>6</v>
      </c>
      <c r="Q163" t="s">
        <v>1066</v>
      </c>
      <c r="R163">
        <v>38</v>
      </c>
      <c r="S163" t="s">
        <v>1067</v>
      </c>
      <c r="T163" t="s">
        <v>24</v>
      </c>
      <c r="U163">
        <v>38</v>
      </c>
      <c r="V163" t="s">
        <v>1068</v>
      </c>
      <c r="W163" t="s">
        <v>1063</v>
      </c>
    </row>
    <row r="164" spans="1:23" x14ac:dyDescent="0.15">
      <c r="A164">
        <v>214</v>
      </c>
      <c r="B164">
        <v>2</v>
      </c>
      <c r="C164" t="s">
        <v>1069</v>
      </c>
      <c r="D164" t="s">
        <v>1070</v>
      </c>
      <c r="E164">
        <v>10</v>
      </c>
      <c r="F164">
        <v>0</v>
      </c>
      <c r="G164">
        <v>0</v>
      </c>
      <c r="H164" t="s">
        <v>1059</v>
      </c>
      <c r="I164" t="s">
        <v>131</v>
      </c>
      <c r="J164" t="s">
        <v>131</v>
      </c>
      <c r="K164" t="s">
        <v>1060</v>
      </c>
      <c r="L164" t="s">
        <v>279</v>
      </c>
      <c r="M164" t="s">
        <v>279</v>
      </c>
      <c r="N164">
        <v>4</v>
      </c>
      <c r="O164" t="s">
        <v>156</v>
      </c>
      <c r="P164">
        <v>6</v>
      </c>
      <c r="Q164" t="s">
        <v>1071</v>
      </c>
      <c r="R164">
        <v>38</v>
      </c>
      <c r="S164" t="s">
        <v>1072</v>
      </c>
      <c r="T164" t="s">
        <v>24</v>
      </c>
      <c r="U164">
        <v>38</v>
      </c>
      <c r="V164" t="s">
        <v>1073</v>
      </c>
      <c r="W164" t="s">
        <v>1063</v>
      </c>
    </row>
    <row r="165" spans="1:23" x14ac:dyDescent="0.15">
      <c r="A165">
        <v>215</v>
      </c>
      <c r="B165">
        <v>1</v>
      </c>
      <c r="C165" t="s">
        <v>1074</v>
      </c>
      <c r="D165" t="s">
        <v>1075</v>
      </c>
      <c r="E165">
        <v>9</v>
      </c>
      <c r="F165">
        <v>0</v>
      </c>
      <c r="G165">
        <v>0</v>
      </c>
      <c r="H165" t="s">
        <v>1076</v>
      </c>
      <c r="I165" t="s">
        <v>131</v>
      </c>
      <c r="J165" t="s">
        <v>131</v>
      </c>
      <c r="K165" t="s">
        <v>1077</v>
      </c>
      <c r="L165" t="s">
        <v>279</v>
      </c>
      <c r="M165" t="s">
        <v>279</v>
      </c>
      <c r="N165">
        <v>4</v>
      </c>
      <c r="O165" t="s">
        <v>154</v>
      </c>
      <c r="P165">
        <v>2</v>
      </c>
      <c r="Q165" t="s">
        <v>1078</v>
      </c>
      <c r="R165">
        <v>38</v>
      </c>
      <c r="S165" t="s">
        <v>1079</v>
      </c>
      <c r="T165" t="s">
        <v>24</v>
      </c>
      <c r="U165">
        <v>38</v>
      </c>
      <c r="V165" t="s">
        <v>1080</v>
      </c>
      <c r="W165" t="s">
        <v>1081</v>
      </c>
    </row>
    <row r="166" spans="1:23" x14ac:dyDescent="0.15">
      <c r="A166">
        <v>216</v>
      </c>
      <c r="B166">
        <v>1</v>
      </c>
      <c r="C166" t="s">
        <v>1082</v>
      </c>
      <c r="D166" t="s">
        <v>1083</v>
      </c>
      <c r="E166">
        <v>1</v>
      </c>
      <c r="F166">
        <v>0</v>
      </c>
      <c r="G166">
        <v>0</v>
      </c>
      <c r="H166" t="s">
        <v>1084</v>
      </c>
      <c r="I166" t="s">
        <v>131</v>
      </c>
      <c r="J166" t="s">
        <v>131</v>
      </c>
      <c r="K166" t="s">
        <v>1085</v>
      </c>
      <c r="L166" t="s">
        <v>279</v>
      </c>
      <c r="M166" t="s">
        <v>279</v>
      </c>
      <c r="N166">
        <v>4</v>
      </c>
      <c r="O166" t="s">
        <v>154</v>
      </c>
      <c r="P166">
        <v>2</v>
      </c>
      <c r="Q166" t="s">
        <v>1086</v>
      </c>
      <c r="R166">
        <v>38</v>
      </c>
      <c r="S166" t="s">
        <v>1087</v>
      </c>
      <c r="T166" t="s">
        <v>24</v>
      </c>
      <c r="U166">
        <v>38</v>
      </c>
      <c r="V166" t="s">
        <v>1088</v>
      </c>
      <c r="W166" t="s">
        <v>1089</v>
      </c>
    </row>
    <row r="167" spans="1:23" x14ac:dyDescent="0.15">
      <c r="A167">
        <v>217</v>
      </c>
      <c r="B167">
        <v>1</v>
      </c>
      <c r="C167" t="s">
        <v>1090</v>
      </c>
      <c r="D167" t="s">
        <v>1091</v>
      </c>
      <c r="E167">
        <v>1</v>
      </c>
      <c r="F167">
        <v>0</v>
      </c>
      <c r="G167">
        <v>0</v>
      </c>
      <c r="H167" t="s">
        <v>1084</v>
      </c>
      <c r="I167" t="s">
        <v>131</v>
      </c>
      <c r="J167" t="s">
        <v>131</v>
      </c>
      <c r="K167" t="s">
        <v>1085</v>
      </c>
      <c r="L167" t="s">
        <v>279</v>
      </c>
      <c r="M167" t="s">
        <v>279</v>
      </c>
      <c r="N167">
        <v>4</v>
      </c>
      <c r="O167" t="s">
        <v>154</v>
      </c>
      <c r="P167">
        <v>1</v>
      </c>
      <c r="Q167" t="s">
        <v>1092</v>
      </c>
      <c r="R167">
        <v>38</v>
      </c>
      <c r="S167" t="s">
        <v>1093</v>
      </c>
      <c r="T167" t="s">
        <v>24</v>
      </c>
      <c r="U167">
        <v>38</v>
      </c>
      <c r="V167" t="s">
        <v>1094</v>
      </c>
      <c r="W167" t="s">
        <v>1089</v>
      </c>
    </row>
    <row r="168" spans="1:23" x14ac:dyDescent="0.15">
      <c r="A168">
        <v>218</v>
      </c>
      <c r="B168">
        <v>1</v>
      </c>
      <c r="C168" t="s">
        <v>1095</v>
      </c>
      <c r="D168" t="s">
        <v>1096</v>
      </c>
      <c r="E168">
        <v>1</v>
      </c>
      <c r="F168">
        <v>0</v>
      </c>
      <c r="G168">
        <v>0</v>
      </c>
      <c r="H168" t="s">
        <v>1084</v>
      </c>
      <c r="I168" t="s">
        <v>131</v>
      </c>
      <c r="J168" t="s">
        <v>131</v>
      </c>
      <c r="K168" t="s">
        <v>1085</v>
      </c>
      <c r="L168" t="s">
        <v>279</v>
      </c>
      <c r="M168" t="s">
        <v>279</v>
      </c>
      <c r="N168">
        <v>4</v>
      </c>
      <c r="O168" t="s">
        <v>154</v>
      </c>
      <c r="P168">
        <v>1</v>
      </c>
      <c r="Q168" t="s">
        <v>1097</v>
      </c>
      <c r="R168">
        <v>38</v>
      </c>
      <c r="S168" t="s">
        <v>1098</v>
      </c>
      <c r="T168" t="s">
        <v>24</v>
      </c>
      <c r="U168">
        <v>38</v>
      </c>
      <c r="V168" t="s">
        <v>1099</v>
      </c>
      <c r="W168" t="s">
        <v>1089</v>
      </c>
    </row>
    <row r="169" spans="1:23" x14ac:dyDescent="0.15">
      <c r="A169">
        <v>219</v>
      </c>
      <c r="B169">
        <v>2</v>
      </c>
      <c r="C169" t="s">
        <v>1100</v>
      </c>
      <c r="D169" t="s">
        <v>1101</v>
      </c>
      <c r="E169">
        <v>1</v>
      </c>
      <c r="F169">
        <v>0</v>
      </c>
      <c r="G169">
        <v>0</v>
      </c>
      <c r="H169" t="s">
        <v>1084</v>
      </c>
      <c r="I169" t="s">
        <v>131</v>
      </c>
      <c r="J169" t="s">
        <v>131</v>
      </c>
      <c r="K169" t="s">
        <v>1085</v>
      </c>
      <c r="L169" t="s">
        <v>279</v>
      </c>
      <c r="M169" t="s">
        <v>279</v>
      </c>
      <c r="N169">
        <v>4</v>
      </c>
      <c r="O169" t="s">
        <v>154</v>
      </c>
      <c r="P169">
        <v>3</v>
      </c>
      <c r="Q169" t="s">
        <v>1102</v>
      </c>
      <c r="R169">
        <v>38</v>
      </c>
      <c r="S169" t="s">
        <v>1103</v>
      </c>
      <c r="T169" t="s">
        <v>24</v>
      </c>
      <c r="U169">
        <v>38</v>
      </c>
      <c r="V169" t="s">
        <v>1104</v>
      </c>
      <c r="W169" t="s">
        <v>1089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469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9.75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100</v>
      </c>
      <c r="B2">
        <v>1</v>
      </c>
      <c r="C2">
        <v>1</v>
      </c>
      <c r="D2">
        <v>0</v>
      </c>
      <c r="G2">
        <v>57</v>
      </c>
      <c r="Q2" t="s">
        <v>176</v>
      </c>
      <c r="S2">
        <v>0</v>
      </c>
      <c r="Z2">
        <v>3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100</v>
      </c>
      <c r="B3">
        <v>1</v>
      </c>
      <c r="C3">
        <v>2</v>
      </c>
      <c r="D3">
        <v>0</v>
      </c>
      <c r="G3">
        <v>215</v>
      </c>
      <c r="Q3" t="s">
        <v>1105</v>
      </c>
      <c r="S3">
        <v>0</v>
      </c>
      <c r="Z3">
        <v>3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100</v>
      </c>
      <c r="B4">
        <v>1</v>
      </c>
      <c r="C4">
        <v>3</v>
      </c>
      <c r="D4">
        <v>0</v>
      </c>
      <c r="G4">
        <v>63</v>
      </c>
      <c r="Q4" t="s">
        <v>1106</v>
      </c>
      <c r="S4">
        <v>0</v>
      </c>
      <c r="Z4">
        <v>4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100</v>
      </c>
      <c r="B5">
        <v>1</v>
      </c>
      <c r="C5">
        <v>4</v>
      </c>
      <c r="D5">
        <v>0</v>
      </c>
      <c r="G5">
        <v>111</v>
      </c>
      <c r="Q5" t="s">
        <v>1107</v>
      </c>
      <c r="S5">
        <v>0</v>
      </c>
      <c r="Z5">
        <v>3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100</v>
      </c>
      <c r="B6">
        <v>1</v>
      </c>
      <c r="C6">
        <v>5</v>
      </c>
      <c r="D6">
        <v>0</v>
      </c>
      <c r="G6">
        <v>48</v>
      </c>
      <c r="Q6" t="s">
        <v>1108</v>
      </c>
      <c r="S6">
        <v>0</v>
      </c>
      <c r="Z6">
        <v>3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100</v>
      </c>
      <c r="B7">
        <v>1</v>
      </c>
      <c r="C7">
        <v>6</v>
      </c>
      <c r="D7">
        <v>0</v>
      </c>
      <c r="G7">
        <v>0</v>
      </c>
      <c r="Q7" t="s">
        <v>24</v>
      </c>
      <c r="S7">
        <v>0</v>
      </c>
      <c r="Z7">
        <v>0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101</v>
      </c>
      <c r="B8">
        <v>1</v>
      </c>
      <c r="C8">
        <v>1</v>
      </c>
      <c r="D8">
        <v>0</v>
      </c>
      <c r="G8">
        <v>54</v>
      </c>
      <c r="Q8" t="s">
        <v>1109</v>
      </c>
      <c r="S8">
        <v>0</v>
      </c>
      <c r="Z8">
        <v>1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2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101</v>
      </c>
      <c r="B9">
        <v>1</v>
      </c>
      <c r="C9">
        <v>2</v>
      </c>
      <c r="D9">
        <v>0</v>
      </c>
      <c r="G9">
        <v>104</v>
      </c>
      <c r="Q9" t="s">
        <v>1110</v>
      </c>
      <c r="S9">
        <v>0</v>
      </c>
      <c r="Z9">
        <v>1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101</v>
      </c>
      <c r="B10">
        <v>1</v>
      </c>
      <c r="C10">
        <v>3</v>
      </c>
      <c r="D10">
        <v>0</v>
      </c>
      <c r="G10">
        <v>86</v>
      </c>
      <c r="Q10" t="s">
        <v>134</v>
      </c>
      <c r="S10">
        <v>0</v>
      </c>
      <c r="Z10">
        <v>1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101</v>
      </c>
      <c r="B11">
        <v>1</v>
      </c>
      <c r="C11">
        <v>4</v>
      </c>
      <c r="D11">
        <v>0</v>
      </c>
      <c r="G11">
        <v>198</v>
      </c>
      <c r="Q11" t="s">
        <v>1111</v>
      </c>
      <c r="S11">
        <v>0</v>
      </c>
      <c r="Z11">
        <v>1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101</v>
      </c>
      <c r="B12">
        <v>1</v>
      </c>
      <c r="C12">
        <v>5</v>
      </c>
      <c r="D12">
        <v>0</v>
      </c>
      <c r="G12">
        <v>208</v>
      </c>
      <c r="Q12" t="s">
        <v>1112</v>
      </c>
      <c r="S12">
        <v>0</v>
      </c>
      <c r="Z12">
        <v>1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101</v>
      </c>
      <c r="B13">
        <v>1</v>
      </c>
      <c r="C13">
        <v>6</v>
      </c>
      <c r="D13">
        <v>0</v>
      </c>
      <c r="G13">
        <v>0</v>
      </c>
      <c r="Q13" t="s">
        <v>24</v>
      </c>
      <c r="S13">
        <v>0</v>
      </c>
      <c r="Z13">
        <v>0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101</v>
      </c>
      <c r="B14">
        <v>2</v>
      </c>
      <c r="C14">
        <v>1</v>
      </c>
      <c r="D14">
        <v>0</v>
      </c>
      <c r="G14">
        <v>175</v>
      </c>
      <c r="Q14" t="s">
        <v>1113</v>
      </c>
      <c r="S14">
        <v>0</v>
      </c>
      <c r="Z14">
        <v>2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101</v>
      </c>
      <c r="B15">
        <v>2</v>
      </c>
      <c r="C15">
        <v>2</v>
      </c>
      <c r="D15">
        <v>0</v>
      </c>
      <c r="G15">
        <v>109</v>
      </c>
      <c r="Q15" t="s">
        <v>1114</v>
      </c>
      <c r="S15">
        <v>0</v>
      </c>
      <c r="Z15">
        <v>2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101</v>
      </c>
      <c r="B16">
        <v>2</v>
      </c>
      <c r="C16">
        <v>3</v>
      </c>
      <c r="D16">
        <v>0</v>
      </c>
      <c r="G16">
        <v>144</v>
      </c>
      <c r="Q16" t="s">
        <v>1115</v>
      </c>
      <c r="S16">
        <v>0</v>
      </c>
      <c r="Z16">
        <v>2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2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101</v>
      </c>
      <c r="B17">
        <v>2</v>
      </c>
      <c r="C17">
        <v>4</v>
      </c>
      <c r="D17">
        <v>0</v>
      </c>
      <c r="G17">
        <v>29</v>
      </c>
      <c r="Q17" t="s">
        <v>1116</v>
      </c>
      <c r="S17">
        <v>0</v>
      </c>
      <c r="Z17">
        <v>2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2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101</v>
      </c>
      <c r="B18">
        <v>2</v>
      </c>
      <c r="C18">
        <v>5</v>
      </c>
      <c r="D18">
        <v>0</v>
      </c>
      <c r="G18">
        <v>53</v>
      </c>
      <c r="Q18" t="s">
        <v>1117</v>
      </c>
      <c r="S18">
        <v>0</v>
      </c>
      <c r="Z18">
        <v>1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2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101</v>
      </c>
      <c r="B19">
        <v>2</v>
      </c>
      <c r="C19">
        <v>6</v>
      </c>
      <c r="D19">
        <v>0</v>
      </c>
      <c r="G19">
        <v>176</v>
      </c>
      <c r="Q19" t="s">
        <v>1118</v>
      </c>
      <c r="S19">
        <v>0</v>
      </c>
      <c r="Z19">
        <v>1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2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101</v>
      </c>
      <c r="B20">
        <v>3</v>
      </c>
      <c r="C20">
        <v>1</v>
      </c>
      <c r="D20">
        <v>0</v>
      </c>
      <c r="G20">
        <v>107</v>
      </c>
      <c r="Q20" t="s">
        <v>1119</v>
      </c>
      <c r="S20">
        <v>0</v>
      </c>
      <c r="Z20">
        <v>2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2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101</v>
      </c>
      <c r="B21">
        <v>3</v>
      </c>
      <c r="C21">
        <v>2</v>
      </c>
      <c r="D21">
        <v>0</v>
      </c>
      <c r="G21">
        <v>110</v>
      </c>
      <c r="Q21" t="s">
        <v>1120</v>
      </c>
      <c r="S21">
        <v>0</v>
      </c>
      <c r="Z21">
        <v>2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2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101</v>
      </c>
      <c r="B22">
        <v>3</v>
      </c>
      <c r="C22">
        <v>3</v>
      </c>
      <c r="D22">
        <v>0</v>
      </c>
      <c r="G22">
        <v>166</v>
      </c>
      <c r="Q22" t="s">
        <v>1121</v>
      </c>
      <c r="S22">
        <v>0</v>
      </c>
      <c r="Z22">
        <v>2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2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101</v>
      </c>
      <c r="B23">
        <v>3</v>
      </c>
      <c r="C23">
        <v>4</v>
      </c>
      <c r="D23">
        <v>0</v>
      </c>
      <c r="G23">
        <v>108</v>
      </c>
      <c r="Q23" t="s">
        <v>1122</v>
      </c>
      <c r="S23">
        <v>0</v>
      </c>
      <c r="Z23">
        <v>2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2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101</v>
      </c>
      <c r="B24">
        <v>3</v>
      </c>
      <c r="C24">
        <v>5</v>
      </c>
      <c r="D24">
        <v>0</v>
      </c>
      <c r="G24">
        <v>174</v>
      </c>
      <c r="Q24" t="s">
        <v>1123</v>
      </c>
      <c r="S24">
        <v>0</v>
      </c>
      <c r="Z24">
        <v>2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2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101</v>
      </c>
      <c r="B25">
        <v>3</v>
      </c>
      <c r="C25">
        <v>6</v>
      </c>
      <c r="D25">
        <v>0</v>
      </c>
      <c r="G25">
        <v>209</v>
      </c>
      <c r="Q25" t="s">
        <v>1124</v>
      </c>
      <c r="S25">
        <v>0</v>
      </c>
      <c r="Z25">
        <v>2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2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101</v>
      </c>
      <c r="B26">
        <v>4</v>
      </c>
      <c r="C26">
        <v>1</v>
      </c>
      <c r="D26">
        <v>0</v>
      </c>
      <c r="G26">
        <v>141</v>
      </c>
      <c r="Q26" t="s">
        <v>1125</v>
      </c>
      <c r="S26">
        <v>0</v>
      </c>
      <c r="Z26">
        <v>3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2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101</v>
      </c>
      <c r="B27">
        <v>4</v>
      </c>
      <c r="C27">
        <v>2</v>
      </c>
      <c r="D27">
        <v>0</v>
      </c>
      <c r="G27">
        <v>21</v>
      </c>
      <c r="Q27" t="s">
        <v>1126</v>
      </c>
      <c r="S27">
        <v>0</v>
      </c>
      <c r="Z27">
        <v>3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2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101</v>
      </c>
      <c r="B28">
        <v>4</v>
      </c>
      <c r="C28">
        <v>3</v>
      </c>
      <c r="D28">
        <v>0</v>
      </c>
      <c r="G28">
        <v>165</v>
      </c>
      <c r="Q28" t="s">
        <v>1127</v>
      </c>
      <c r="S28">
        <v>0</v>
      </c>
      <c r="Z28">
        <v>2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2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101</v>
      </c>
      <c r="B29">
        <v>4</v>
      </c>
      <c r="C29">
        <v>4</v>
      </c>
      <c r="D29">
        <v>0</v>
      </c>
      <c r="G29">
        <v>24</v>
      </c>
      <c r="Q29" t="s">
        <v>268</v>
      </c>
      <c r="S29">
        <v>0</v>
      </c>
      <c r="Z29">
        <v>3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2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101</v>
      </c>
      <c r="B30">
        <v>4</v>
      </c>
      <c r="C30">
        <v>5</v>
      </c>
      <c r="D30">
        <v>0</v>
      </c>
      <c r="G30">
        <v>211</v>
      </c>
      <c r="Q30" t="s">
        <v>1128</v>
      </c>
      <c r="S30">
        <v>0</v>
      </c>
      <c r="Z30">
        <v>3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2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101</v>
      </c>
      <c r="B31">
        <v>4</v>
      </c>
      <c r="C31">
        <v>6</v>
      </c>
      <c r="D31">
        <v>0</v>
      </c>
      <c r="G31">
        <v>102</v>
      </c>
      <c r="Q31" t="s">
        <v>1129</v>
      </c>
      <c r="S31">
        <v>0</v>
      </c>
      <c r="Z31">
        <v>2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2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101</v>
      </c>
      <c r="B32">
        <v>5</v>
      </c>
      <c r="C32">
        <v>1</v>
      </c>
      <c r="D32">
        <v>0</v>
      </c>
      <c r="G32">
        <v>142</v>
      </c>
      <c r="Q32" t="s">
        <v>1130</v>
      </c>
      <c r="S32">
        <v>0</v>
      </c>
      <c r="Z32">
        <v>3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2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101</v>
      </c>
      <c r="B33">
        <v>5</v>
      </c>
      <c r="C33">
        <v>2</v>
      </c>
      <c r="D33">
        <v>0</v>
      </c>
      <c r="G33">
        <v>172</v>
      </c>
      <c r="Q33" t="s">
        <v>1131</v>
      </c>
      <c r="S33">
        <v>0</v>
      </c>
      <c r="Z33">
        <v>3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2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101</v>
      </c>
      <c r="B34">
        <v>5</v>
      </c>
      <c r="C34">
        <v>3</v>
      </c>
      <c r="D34">
        <v>0</v>
      </c>
      <c r="G34">
        <v>106</v>
      </c>
      <c r="Q34" t="s">
        <v>1132</v>
      </c>
      <c r="S34">
        <v>0</v>
      </c>
      <c r="Z34">
        <v>3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2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101</v>
      </c>
      <c r="B35">
        <v>5</v>
      </c>
      <c r="C35">
        <v>4</v>
      </c>
      <c r="D35">
        <v>0</v>
      </c>
      <c r="G35">
        <v>197</v>
      </c>
      <c r="Q35" t="s">
        <v>1133</v>
      </c>
      <c r="S35">
        <v>0</v>
      </c>
      <c r="Z35">
        <v>3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2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101</v>
      </c>
      <c r="B36">
        <v>5</v>
      </c>
      <c r="C36">
        <v>5</v>
      </c>
      <c r="D36">
        <v>0</v>
      </c>
      <c r="G36">
        <v>83</v>
      </c>
      <c r="Q36" t="s">
        <v>1134</v>
      </c>
      <c r="S36">
        <v>0</v>
      </c>
      <c r="Z36">
        <v>3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2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101</v>
      </c>
      <c r="B37">
        <v>5</v>
      </c>
      <c r="C37">
        <v>6</v>
      </c>
      <c r="D37">
        <v>0</v>
      </c>
      <c r="G37">
        <v>150</v>
      </c>
      <c r="Q37" t="s">
        <v>1130</v>
      </c>
      <c r="S37">
        <v>0</v>
      </c>
      <c r="Z37">
        <v>3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2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101</v>
      </c>
      <c r="B38">
        <v>6</v>
      </c>
      <c r="C38">
        <v>1</v>
      </c>
      <c r="D38">
        <v>0</v>
      </c>
      <c r="G38">
        <v>200</v>
      </c>
      <c r="Q38" t="s">
        <v>1135</v>
      </c>
      <c r="S38">
        <v>0</v>
      </c>
      <c r="Z38">
        <v>2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2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101</v>
      </c>
      <c r="B39">
        <v>6</v>
      </c>
      <c r="C39">
        <v>2</v>
      </c>
      <c r="D39">
        <v>0</v>
      </c>
      <c r="G39">
        <v>168</v>
      </c>
      <c r="Q39" t="s">
        <v>1136</v>
      </c>
      <c r="S39">
        <v>0</v>
      </c>
      <c r="Z39">
        <v>2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2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101</v>
      </c>
      <c r="B40">
        <v>6</v>
      </c>
      <c r="C40">
        <v>3</v>
      </c>
      <c r="D40">
        <v>0</v>
      </c>
      <c r="G40">
        <v>214</v>
      </c>
      <c r="Q40" t="s">
        <v>1137</v>
      </c>
      <c r="S40">
        <v>0</v>
      </c>
      <c r="Z40">
        <v>2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2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101</v>
      </c>
      <c r="B41">
        <v>6</v>
      </c>
      <c r="C41">
        <v>4</v>
      </c>
      <c r="D41">
        <v>0</v>
      </c>
      <c r="G41">
        <v>161</v>
      </c>
      <c r="Q41" t="s">
        <v>1138</v>
      </c>
      <c r="S41">
        <v>0</v>
      </c>
      <c r="Z41">
        <v>4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2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101</v>
      </c>
      <c r="B42">
        <v>6</v>
      </c>
      <c r="C42">
        <v>5</v>
      </c>
      <c r="D42">
        <v>0</v>
      </c>
      <c r="G42">
        <v>148</v>
      </c>
      <c r="Q42" t="s">
        <v>1139</v>
      </c>
      <c r="S42">
        <v>0</v>
      </c>
      <c r="Z42">
        <v>4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2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101</v>
      </c>
      <c r="B43">
        <v>6</v>
      </c>
      <c r="C43">
        <v>6</v>
      </c>
      <c r="D43">
        <v>0</v>
      </c>
      <c r="G43">
        <v>23</v>
      </c>
      <c r="Q43" t="s">
        <v>1140</v>
      </c>
      <c r="S43">
        <v>0</v>
      </c>
      <c r="Z43">
        <v>3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2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101</v>
      </c>
      <c r="B44">
        <v>7</v>
      </c>
      <c r="C44">
        <v>1</v>
      </c>
      <c r="D44">
        <v>0</v>
      </c>
      <c r="G44">
        <v>163</v>
      </c>
      <c r="Q44" t="s">
        <v>1141</v>
      </c>
      <c r="S44">
        <v>0</v>
      </c>
      <c r="Z44">
        <v>3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2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101</v>
      </c>
      <c r="B45">
        <v>7</v>
      </c>
      <c r="C45">
        <v>2</v>
      </c>
      <c r="D45">
        <v>0</v>
      </c>
      <c r="G45">
        <v>195</v>
      </c>
      <c r="Q45" t="s">
        <v>1142</v>
      </c>
      <c r="S45">
        <v>0</v>
      </c>
      <c r="Z45">
        <v>3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2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101</v>
      </c>
      <c r="B46">
        <v>7</v>
      </c>
      <c r="C46">
        <v>3</v>
      </c>
      <c r="D46">
        <v>0</v>
      </c>
      <c r="G46">
        <v>25</v>
      </c>
      <c r="Q46" t="s">
        <v>1143</v>
      </c>
      <c r="S46">
        <v>0</v>
      </c>
      <c r="Z46">
        <v>3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2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101</v>
      </c>
      <c r="B47">
        <v>7</v>
      </c>
      <c r="C47">
        <v>4</v>
      </c>
      <c r="D47">
        <v>0</v>
      </c>
      <c r="G47">
        <v>43</v>
      </c>
      <c r="Q47" t="s">
        <v>135</v>
      </c>
      <c r="S47">
        <v>0</v>
      </c>
      <c r="Z47">
        <v>3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2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101</v>
      </c>
      <c r="B48">
        <v>7</v>
      </c>
      <c r="C48">
        <v>5</v>
      </c>
      <c r="D48">
        <v>0</v>
      </c>
      <c r="G48">
        <v>199</v>
      </c>
      <c r="Q48" t="s">
        <v>1142</v>
      </c>
      <c r="S48">
        <v>0</v>
      </c>
      <c r="Z48">
        <v>3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2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101</v>
      </c>
      <c r="B49">
        <v>7</v>
      </c>
      <c r="C49">
        <v>6</v>
      </c>
      <c r="D49">
        <v>0</v>
      </c>
      <c r="G49">
        <v>160</v>
      </c>
      <c r="Q49" t="s">
        <v>1144</v>
      </c>
      <c r="S49">
        <v>0</v>
      </c>
      <c r="Z49">
        <v>4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2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101</v>
      </c>
      <c r="B50">
        <v>8</v>
      </c>
      <c r="C50">
        <v>1</v>
      </c>
      <c r="D50">
        <v>0</v>
      </c>
      <c r="G50">
        <v>171</v>
      </c>
      <c r="Q50" t="s">
        <v>1145</v>
      </c>
      <c r="S50">
        <v>0</v>
      </c>
      <c r="Z50">
        <v>4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2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101</v>
      </c>
      <c r="B51">
        <v>8</v>
      </c>
      <c r="C51">
        <v>2</v>
      </c>
      <c r="D51">
        <v>0</v>
      </c>
      <c r="G51">
        <v>105</v>
      </c>
      <c r="Q51" t="s">
        <v>1146</v>
      </c>
      <c r="S51">
        <v>0</v>
      </c>
      <c r="Z51">
        <v>4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2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101</v>
      </c>
      <c r="B52">
        <v>8</v>
      </c>
      <c r="C52">
        <v>3</v>
      </c>
      <c r="D52">
        <v>0</v>
      </c>
      <c r="G52">
        <v>20</v>
      </c>
      <c r="Q52" t="s">
        <v>1147</v>
      </c>
      <c r="S52">
        <v>0</v>
      </c>
      <c r="Z52">
        <v>4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2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101</v>
      </c>
      <c r="B53">
        <v>8</v>
      </c>
      <c r="C53">
        <v>4</v>
      </c>
      <c r="D53">
        <v>0</v>
      </c>
      <c r="G53">
        <v>173</v>
      </c>
      <c r="Q53" t="s">
        <v>1148</v>
      </c>
      <c r="S53">
        <v>0</v>
      </c>
      <c r="Z53">
        <v>2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2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101</v>
      </c>
      <c r="B54">
        <v>8</v>
      </c>
      <c r="C54">
        <v>5</v>
      </c>
      <c r="D54">
        <v>0</v>
      </c>
      <c r="G54">
        <v>196</v>
      </c>
      <c r="Q54" t="s">
        <v>1149</v>
      </c>
      <c r="S54">
        <v>0</v>
      </c>
      <c r="Z54">
        <v>3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2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101</v>
      </c>
      <c r="B55">
        <v>8</v>
      </c>
      <c r="C55">
        <v>6</v>
      </c>
      <c r="D55">
        <v>0</v>
      </c>
      <c r="G55">
        <v>205</v>
      </c>
      <c r="Q55" t="s">
        <v>1150</v>
      </c>
      <c r="S55">
        <v>0</v>
      </c>
      <c r="Z55">
        <v>3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2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101</v>
      </c>
      <c r="B56">
        <v>9</v>
      </c>
      <c r="C56">
        <v>1</v>
      </c>
      <c r="D56">
        <v>0</v>
      </c>
      <c r="G56">
        <v>159</v>
      </c>
      <c r="Q56" t="s">
        <v>1151</v>
      </c>
      <c r="S56">
        <v>0</v>
      </c>
      <c r="Z56">
        <v>4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2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101</v>
      </c>
      <c r="B57">
        <v>9</v>
      </c>
      <c r="C57">
        <v>2</v>
      </c>
      <c r="D57">
        <v>0</v>
      </c>
      <c r="G57">
        <v>206</v>
      </c>
      <c r="Q57" t="s">
        <v>1152</v>
      </c>
      <c r="S57">
        <v>0</v>
      </c>
      <c r="Z57">
        <v>3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2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101</v>
      </c>
      <c r="B58">
        <v>9</v>
      </c>
      <c r="C58">
        <v>3</v>
      </c>
      <c r="D58">
        <v>0</v>
      </c>
      <c r="G58">
        <v>158</v>
      </c>
      <c r="Q58" t="s">
        <v>1153</v>
      </c>
      <c r="S58">
        <v>0</v>
      </c>
      <c r="Z58">
        <v>4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2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101</v>
      </c>
      <c r="B59">
        <v>9</v>
      </c>
      <c r="C59">
        <v>4</v>
      </c>
      <c r="D59">
        <v>0</v>
      </c>
      <c r="G59">
        <v>22</v>
      </c>
      <c r="Q59" t="s">
        <v>1154</v>
      </c>
      <c r="S59">
        <v>0</v>
      </c>
      <c r="Z59">
        <v>3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2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101</v>
      </c>
      <c r="B60">
        <v>9</v>
      </c>
      <c r="C60">
        <v>5</v>
      </c>
      <c r="D60">
        <v>0</v>
      </c>
      <c r="G60">
        <v>164</v>
      </c>
      <c r="Q60" t="s">
        <v>1155</v>
      </c>
      <c r="S60">
        <v>0</v>
      </c>
      <c r="Z60">
        <v>3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2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101</v>
      </c>
      <c r="B61">
        <v>9</v>
      </c>
      <c r="C61">
        <v>6</v>
      </c>
      <c r="D61">
        <v>0</v>
      </c>
      <c r="G61">
        <v>204</v>
      </c>
      <c r="Q61" t="s">
        <v>1156</v>
      </c>
      <c r="S61">
        <v>0</v>
      </c>
      <c r="Z61">
        <v>3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2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102</v>
      </c>
      <c r="B62">
        <v>1</v>
      </c>
      <c r="C62">
        <v>1</v>
      </c>
      <c r="D62">
        <v>0</v>
      </c>
      <c r="G62">
        <v>0</v>
      </c>
      <c r="Q62" t="s">
        <v>24</v>
      </c>
      <c r="S62">
        <v>0</v>
      </c>
      <c r="Z62">
        <v>0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3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102</v>
      </c>
      <c r="B63">
        <v>1</v>
      </c>
      <c r="C63">
        <v>2</v>
      </c>
      <c r="D63">
        <v>0</v>
      </c>
      <c r="G63">
        <v>203</v>
      </c>
      <c r="Q63" t="s">
        <v>1157</v>
      </c>
      <c r="S63">
        <v>0</v>
      </c>
      <c r="Z63">
        <v>1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3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102</v>
      </c>
      <c r="B64">
        <v>1</v>
      </c>
      <c r="C64">
        <v>3</v>
      </c>
      <c r="D64">
        <v>0</v>
      </c>
      <c r="G64">
        <v>12</v>
      </c>
      <c r="Q64" t="s">
        <v>1158</v>
      </c>
      <c r="S64">
        <v>0</v>
      </c>
      <c r="Z64">
        <v>1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3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102</v>
      </c>
      <c r="B65">
        <v>1</v>
      </c>
      <c r="C65">
        <v>4</v>
      </c>
      <c r="D65">
        <v>0</v>
      </c>
      <c r="G65">
        <v>50</v>
      </c>
      <c r="Q65" t="s">
        <v>1159</v>
      </c>
      <c r="S65">
        <v>0</v>
      </c>
      <c r="Z65">
        <v>1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3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102</v>
      </c>
      <c r="B66">
        <v>1</v>
      </c>
      <c r="C66">
        <v>5</v>
      </c>
      <c r="D66">
        <v>0</v>
      </c>
      <c r="G66">
        <v>0</v>
      </c>
      <c r="Q66" t="s">
        <v>24</v>
      </c>
      <c r="S66">
        <v>0</v>
      </c>
      <c r="Z66">
        <v>0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3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102</v>
      </c>
      <c r="B67">
        <v>1</v>
      </c>
      <c r="C67">
        <v>6</v>
      </c>
      <c r="D67">
        <v>0</v>
      </c>
      <c r="G67">
        <v>0</v>
      </c>
      <c r="Q67" t="s">
        <v>24</v>
      </c>
      <c r="S67">
        <v>0</v>
      </c>
      <c r="Z67">
        <v>0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3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102</v>
      </c>
      <c r="B68">
        <v>2</v>
      </c>
      <c r="C68">
        <v>1</v>
      </c>
      <c r="D68">
        <v>0</v>
      </c>
      <c r="G68">
        <v>117</v>
      </c>
      <c r="Q68" t="s">
        <v>1160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3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102</v>
      </c>
      <c r="B69">
        <v>2</v>
      </c>
      <c r="C69">
        <v>2</v>
      </c>
      <c r="D69">
        <v>0</v>
      </c>
      <c r="G69">
        <v>190</v>
      </c>
      <c r="Q69" t="s">
        <v>1161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3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102</v>
      </c>
      <c r="B70">
        <v>2</v>
      </c>
      <c r="C70">
        <v>3</v>
      </c>
      <c r="D70">
        <v>0</v>
      </c>
      <c r="G70">
        <v>217</v>
      </c>
      <c r="Q70" t="s">
        <v>1162</v>
      </c>
      <c r="S70">
        <v>0</v>
      </c>
      <c r="Z70">
        <v>3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3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102</v>
      </c>
      <c r="B71">
        <v>2</v>
      </c>
      <c r="C71">
        <v>4</v>
      </c>
      <c r="D71">
        <v>0</v>
      </c>
      <c r="G71">
        <v>127</v>
      </c>
      <c r="Q71" t="s">
        <v>201</v>
      </c>
      <c r="S71">
        <v>0</v>
      </c>
      <c r="Z71">
        <v>1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3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102</v>
      </c>
      <c r="B72">
        <v>2</v>
      </c>
      <c r="C72">
        <v>5</v>
      </c>
      <c r="D72">
        <v>0</v>
      </c>
      <c r="G72">
        <v>78</v>
      </c>
      <c r="Q72" t="s">
        <v>1163</v>
      </c>
      <c r="S72">
        <v>0</v>
      </c>
      <c r="Z72">
        <v>1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3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102</v>
      </c>
      <c r="B73">
        <v>2</v>
      </c>
      <c r="C73">
        <v>6</v>
      </c>
      <c r="D73">
        <v>0</v>
      </c>
      <c r="G73">
        <v>0</v>
      </c>
      <c r="Q73" t="s">
        <v>24</v>
      </c>
      <c r="S73">
        <v>0</v>
      </c>
      <c r="Z73">
        <v>0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3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102</v>
      </c>
      <c r="B74">
        <v>3</v>
      </c>
      <c r="C74">
        <v>1</v>
      </c>
      <c r="D74">
        <v>0</v>
      </c>
      <c r="G74">
        <v>9</v>
      </c>
      <c r="Q74" t="s">
        <v>272</v>
      </c>
      <c r="S74">
        <v>0</v>
      </c>
      <c r="Z74">
        <v>2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3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102</v>
      </c>
      <c r="B75">
        <v>3</v>
      </c>
      <c r="C75">
        <v>2</v>
      </c>
      <c r="D75">
        <v>0</v>
      </c>
      <c r="G75">
        <v>180</v>
      </c>
      <c r="Q75" t="s">
        <v>1164</v>
      </c>
      <c r="S75">
        <v>0</v>
      </c>
      <c r="Z75">
        <v>2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3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102</v>
      </c>
      <c r="B76">
        <v>3</v>
      </c>
      <c r="C76">
        <v>3</v>
      </c>
      <c r="D76">
        <v>0</v>
      </c>
      <c r="G76">
        <v>218</v>
      </c>
      <c r="Q76" t="s">
        <v>1165</v>
      </c>
      <c r="S76">
        <v>0</v>
      </c>
      <c r="Z76">
        <v>2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3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102</v>
      </c>
      <c r="B77">
        <v>3</v>
      </c>
      <c r="C77">
        <v>4</v>
      </c>
      <c r="D77">
        <v>0</v>
      </c>
      <c r="G77">
        <v>76</v>
      </c>
      <c r="Q77" t="s">
        <v>1166</v>
      </c>
      <c r="S77">
        <v>0</v>
      </c>
      <c r="Z77">
        <v>2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3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102</v>
      </c>
      <c r="B78">
        <v>3</v>
      </c>
      <c r="C78">
        <v>5</v>
      </c>
      <c r="D78">
        <v>0</v>
      </c>
      <c r="G78">
        <v>189</v>
      </c>
      <c r="Q78" t="s">
        <v>1167</v>
      </c>
      <c r="S78">
        <v>0</v>
      </c>
      <c r="Z78">
        <v>2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3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102</v>
      </c>
      <c r="B79">
        <v>3</v>
      </c>
      <c r="C79">
        <v>6</v>
      </c>
      <c r="D79">
        <v>0</v>
      </c>
      <c r="G79">
        <v>59</v>
      </c>
      <c r="Q79" t="s">
        <v>1168</v>
      </c>
      <c r="S79">
        <v>0</v>
      </c>
      <c r="Z79">
        <v>2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3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102</v>
      </c>
      <c r="B80">
        <v>4</v>
      </c>
      <c r="C80">
        <v>1</v>
      </c>
      <c r="D80">
        <v>0</v>
      </c>
      <c r="G80">
        <v>155</v>
      </c>
      <c r="Q80" t="s">
        <v>1169</v>
      </c>
      <c r="S80">
        <v>0</v>
      </c>
      <c r="Z80">
        <v>3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3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102</v>
      </c>
      <c r="B81">
        <v>4</v>
      </c>
      <c r="C81">
        <v>2</v>
      </c>
      <c r="D81">
        <v>0</v>
      </c>
      <c r="G81">
        <v>156</v>
      </c>
      <c r="Q81" t="s">
        <v>1170</v>
      </c>
      <c r="S81">
        <v>0</v>
      </c>
      <c r="Z81">
        <v>3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3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102</v>
      </c>
      <c r="B82">
        <v>4</v>
      </c>
      <c r="C82">
        <v>3</v>
      </c>
      <c r="D82">
        <v>0</v>
      </c>
      <c r="G82">
        <v>38</v>
      </c>
      <c r="Q82" t="s">
        <v>1171</v>
      </c>
      <c r="S82">
        <v>0</v>
      </c>
      <c r="Z82">
        <v>3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3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102</v>
      </c>
      <c r="B83">
        <v>4</v>
      </c>
      <c r="C83">
        <v>4</v>
      </c>
      <c r="D83">
        <v>0</v>
      </c>
      <c r="G83">
        <v>58</v>
      </c>
      <c r="Q83" t="s">
        <v>1172</v>
      </c>
      <c r="S83">
        <v>0</v>
      </c>
      <c r="Z83">
        <v>3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3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102</v>
      </c>
      <c r="B84">
        <v>4</v>
      </c>
      <c r="C84">
        <v>5</v>
      </c>
      <c r="D84">
        <v>0</v>
      </c>
      <c r="G84">
        <v>112</v>
      </c>
      <c r="Q84" t="s">
        <v>1173</v>
      </c>
      <c r="S84">
        <v>0</v>
      </c>
      <c r="Z84">
        <v>3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3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102</v>
      </c>
      <c r="B85">
        <v>4</v>
      </c>
      <c r="C85">
        <v>6</v>
      </c>
      <c r="D85">
        <v>0</v>
      </c>
      <c r="G85">
        <v>69</v>
      </c>
      <c r="Q85" t="s">
        <v>1174</v>
      </c>
      <c r="S85">
        <v>0</v>
      </c>
      <c r="Z85">
        <v>2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3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102</v>
      </c>
      <c r="B86">
        <v>5</v>
      </c>
      <c r="C86">
        <v>1</v>
      </c>
      <c r="D86">
        <v>0</v>
      </c>
      <c r="G86">
        <v>1</v>
      </c>
      <c r="Q86" t="s">
        <v>1154</v>
      </c>
      <c r="S86">
        <v>0</v>
      </c>
      <c r="Z86">
        <v>3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3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102</v>
      </c>
      <c r="B87">
        <v>5</v>
      </c>
      <c r="C87">
        <v>2</v>
      </c>
      <c r="D87">
        <v>0</v>
      </c>
      <c r="G87">
        <v>185</v>
      </c>
      <c r="Q87" t="s">
        <v>1175</v>
      </c>
      <c r="S87">
        <v>0</v>
      </c>
      <c r="Z87">
        <v>3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3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102</v>
      </c>
      <c r="B88">
        <v>5</v>
      </c>
      <c r="C88">
        <v>3</v>
      </c>
      <c r="D88">
        <v>0</v>
      </c>
      <c r="G88">
        <v>177</v>
      </c>
      <c r="Q88" t="s">
        <v>1176</v>
      </c>
      <c r="S88">
        <v>0</v>
      </c>
      <c r="Z88">
        <v>4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3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102</v>
      </c>
      <c r="B89">
        <v>5</v>
      </c>
      <c r="C89">
        <v>4</v>
      </c>
      <c r="D89">
        <v>0</v>
      </c>
      <c r="G89">
        <v>184</v>
      </c>
      <c r="Q89" t="s">
        <v>1177</v>
      </c>
      <c r="S89">
        <v>0</v>
      </c>
      <c r="Z89">
        <v>3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3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102</v>
      </c>
      <c r="B90">
        <v>5</v>
      </c>
      <c r="C90">
        <v>5</v>
      </c>
      <c r="D90">
        <v>0</v>
      </c>
      <c r="G90">
        <v>37</v>
      </c>
      <c r="Q90" t="s">
        <v>136</v>
      </c>
      <c r="S90">
        <v>0</v>
      </c>
      <c r="Z90">
        <v>3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3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102</v>
      </c>
      <c r="B91">
        <v>5</v>
      </c>
      <c r="C91">
        <v>6</v>
      </c>
      <c r="D91">
        <v>0</v>
      </c>
      <c r="G91">
        <v>187</v>
      </c>
      <c r="Q91" t="s">
        <v>1178</v>
      </c>
      <c r="S91">
        <v>0</v>
      </c>
      <c r="Z91">
        <v>2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3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102</v>
      </c>
      <c r="B92">
        <v>6</v>
      </c>
      <c r="C92">
        <v>1</v>
      </c>
      <c r="D92">
        <v>0</v>
      </c>
      <c r="G92">
        <v>125</v>
      </c>
      <c r="Q92" t="s">
        <v>1179</v>
      </c>
      <c r="S92">
        <v>0</v>
      </c>
      <c r="Z92">
        <v>3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3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102</v>
      </c>
      <c r="B93">
        <v>6</v>
      </c>
      <c r="C93">
        <v>2</v>
      </c>
      <c r="D93">
        <v>0</v>
      </c>
      <c r="G93">
        <v>36</v>
      </c>
      <c r="Q93" t="s">
        <v>1179</v>
      </c>
      <c r="S93">
        <v>0</v>
      </c>
      <c r="Z93">
        <v>3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3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102</v>
      </c>
      <c r="B94">
        <v>6</v>
      </c>
      <c r="C94">
        <v>3</v>
      </c>
      <c r="D94">
        <v>0</v>
      </c>
      <c r="G94">
        <v>2</v>
      </c>
      <c r="Q94" t="s">
        <v>1180</v>
      </c>
      <c r="S94">
        <v>0</v>
      </c>
      <c r="Z94">
        <v>3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3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102</v>
      </c>
      <c r="B95">
        <v>6</v>
      </c>
      <c r="C95">
        <v>4</v>
      </c>
      <c r="D95">
        <v>0</v>
      </c>
      <c r="G95">
        <v>138</v>
      </c>
      <c r="Q95" t="s">
        <v>1181</v>
      </c>
      <c r="S95">
        <v>0</v>
      </c>
      <c r="Z95">
        <v>3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3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102</v>
      </c>
      <c r="B96">
        <v>6</v>
      </c>
      <c r="C96">
        <v>5</v>
      </c>
      <c r="D96">
        <v>0</v>
      </c>
      <c r="G96">
        <v>62</v>
      </c>
      <c r="Q96" t="s">
        <v>1179</v>
      </c>
      <c r="S96">
        <v>0</v>
      </c>
      <c r="Z96">
        <v>4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3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102</v>
      </c>
      <c r="B97">
        <v>6</v>
      </c>
      <c r="C97">
        <v>6</v>
      </c>
      <c r="D97">
        <v>0</v>
      </c>
      <c r="G97">
        <v>136</v>
      </c>
      <c r="Q97" t="s">
        <v>1182</v>
      </c>
      <c r="S97">
        <v>0</v>
      </c>
      <c r="Z97">
        <v>3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3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102</v>
      </c>
      <c r="B98">
        <v>7</v>
      </c>
      <c r="C98">
        <v>1</v>
      </c>
      <c r="D98">
        <v>0</v>
      </c>
      <c r="G98">
        <v>3</v>
      </c>
      <c r="Q98" t="s">
        <v>1183</v>
      </c>
      <c r="S98">
        <v>0</v>
      </c>
      <c r="Z98">
        <v>3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3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102</v>
      </c>
      <c r="B99">
        <v>7</v>
      </c>
      <c r="C99">
        <v>2</v>
      </c>
      <c r="D99">
        <v>0</v>
      </c>
      <c r="G99">
        <v>135</v>
      </c>
      <c r="Q99" t="s">
        <v>1184</v>
      </c>
      <c r="S99">
        <v>0</v>
      </c>
      <c r="Z99">
        <v>4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3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102</v>
      </c>
      <c r="B100">
        <v>7</v>
      </c>
      <c r="C100">
        <v>3</v>
      </c>
      <c r="D100">
        <v>0</v>
      </c>
      <c r="G100">
        <v>115</v>
      </c>
      <c r="Q100" t="s">
        <v>1185</v>
      </c>
      <c r="S100">
        <v>0</v>
      </c>
      <c r="Z100">
        <v>4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3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102</v>
      </c>
      <c r="B101">
        <v>7</v>
      </c>
      <c r="C101">
        <v>4</v>
      </c>
      <c r="D101">
        <v>0</v>
      </c>
      <c r="G101">
        <v>71</v>
      </c>
      <c r="Q101" t="s">
        <v>1186</v>
      </c>
      <c r="S101">
        <v>0</v>
      </c>
      <c r="Z101">
        <v>4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3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102</v>
      </c>
      <c r="B102">
        <v>7</v>
      </c>
      <c r="C102">
        <v>5</v>
      </c>
      <c r="D102">
        <v>0</v>
      </c>
      <c r="G102">
        <v>169</v>
      </c>
      <c r="Q102" t="s">
        <v>1187</v>
      </c>
      <c r="S102">
        <v>0</v>
      </c>
      <c r="Z102">
        <v>3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3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102</v>
      </c>
      <c r="B103">
        <v>7</v>
      </c>
      <c r="C103">
        <v>6</v>
      </c>
      <c r="D103">
        <v>0</v>
      </c>
      <c r="G103">
        <v>201</v>
      </c>
      <c r="Q103" t="s">
        <v>1188</v>
      </c>
      <c r="S103">
        <v>0</v>
      </c>
      <c r="Z103">
        <v>3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3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103</v>
      </c>
      <c r="B104">
        <v>1</v>
      </c>
      <c r="C104">
        <v>1</v>
      </c>
      <c r="D104">
        <v>0</v>
      </c>
      <c r="G104">
        <v>174</v>
      </c>
      <c r="Q104" t="s">
        <v>1189</v>
      </c>
      <c r="S104">
        <v>0</v>
      </c>
      <c r="Z104">
        <v>2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4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103</v>
      </c>
      <c r="B105">
        <v>1</v>
      </c>
      <c r="C105">
        <v>2</v>
      </c>
      <c r="D105">
        <v>0</v>
      </c>
      <c r="G105">
        <v>45</v>
      </c>
      <c r="Q105" t="s">
        <v>1190</v>
      </c>
      <c r="S105">
        <v>0</v>
      </c>
      <c r="Z105">
        <v>2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4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103</v>
      </c>
      <c r="B106">
        <v>1</v>
      </c>
      <c r="C106">
        <v>3</v>
      </c>
      <c r="D106">
        <v>0</v>
      </c>
      <c r="G106">
        <v>99</v>
      </c>
      <c r="Q106" t="s">
        <v>1191</v>
      </c>
      <c r="S106">
        <v>0</v>
      </c>
      <c r="Z106">
        <v>3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4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103</v>
      </c>
      <c r="B107">
        <v>1</v>
      </c>
      <c r="C107">
        <v>4</v>
      </c>
      <c r="D107">
        <v>0</v>
      </c>
      <c r="G107">
        <v>84</v>
      </c>
      <c r="Q107" t="s">
        <v>1192</v>
      </c>
      <c r="S107">
        <v>0</v>
      </c>
      <c r="Z107">
        <v>2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4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103</v>
      </c>
      <c r="B108">
        <v>1</v>
      </c>
      <c r="C108">
        <v>5</v>
      </c>
      <c r="D108">
        <v>0</v>
      </c>
      <c r="G108">
        <v>194</v>
      </c>
      <c r="Q108" t="s">
        <v>1193</v>
      </c>
      <c r="S108">
        <v>0</v>
      </c>
      <c r="Z108">
        <v>3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4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103</v>
      </c>
      <c r="B109">
        <v>1</v>
      </c>
      <c r="C109">
        <v>6</v>
      </c>
      <c r="D109">
        <v>0</v>
      </c>
      <c r="G109">
        <v>0</v>
      </c>
      <c r="Q109" t="s">
        <v>24</v>
      </c>
      <c r="S109">
        <v>0</v>
      </c>
      <c r="Z109">
        <v>0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4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103</v>
      </c>
      <c r="B110">
        <v>2</v>
      </c>
      <c r="C110">
        <v>1</v>
      </c>
      <c r="D110">
        <v>0</v>
      </c>
      <c r="G110">
        <v>114</v>
      </c>
      <c r="Q110" t="s">
        <v>1194</v>
      </c>
      <c r="S110">
        <v>0</v>
      </c>
      <c r="Z110">
        <v>3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4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103</v>
      </c>
      <c r="B111">
        <v>2</v>
      </c>
      <c r="C111">
        <v>2</v>
      </c>
      <c r="D111">
        <v>0</v>
      </c>
      <c r="G111">
        <v>67</v>
      </c>
      <c r="Q111" t="s">
        <v>1195</v>
      </c>
      <c r="S111">
        <v>0</v>
      </c>
      <c r="Z111">
        <v>3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4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103</v>
      </c>
      <c r="B112">
        <v>2</v>
      </c>
      <c r="C112">
        <v>3</v>
      </c>
      <c r="D112">
        <v>0</v>
      </c>
      <c r="G112">
        <v>101</v>
      </c>
      <c r="Q112" t="s">
        <v>1196</v>
      </c>
      <c r="S112">
        <v>0</v>
      </c>
      <c r="Z112">
        <v>2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4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103</v>
      </c>
      <c r="B113">
        <v>2</v>
      </c>
      <c r="C113">
        <v>4</v>
      </c>
      <c r="D113">
        <v>0</v>
      </c>
      <c r="G113">
        <v>61</v>
      </c>
      <c r="Q113" t="s">
        <v>1197</v>
      </c>
      <c r="S113">
        <v>0</v>
      </c>
      <c r="Z113">
        <v>4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4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103</v>
      </c>
      <c r="B114">
        <v>2</v>
      </c>
      <c r="C114">
        <v>5</v>
      </c>
      <c r="D114">
        <v>0</v>
      </c>
      <c r="G114">
        <v>118</v>
      </c>
      <c r="Q114" t="s">
        <v>1198</v>
      </c>
      <c r="S114">
        <v>0</v>
      </c>
      <c r="Z114">
        <v>3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4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103</v>
      </c>
      <c r="B115">
        <v>2</v>
      </c>
      <c r="C115">
        <v>6</v>
      </c>
      <c r="D115">
        <v>0</v>
      </c>
      <c r="G115">
        <v>51</v>
      </c>
      <c r="Q115" t="s">
        <v>1199</v>
      </c>
      <c r="S115">
        <v>0</v>
      </c>
      <c r="Z115">
        <v>3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4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103</v>
      </c>
      <c r="B116">
        <v>3</v>
      </c>
      <c r="C116">
        <v>1</v>
      </c>
      <c r="D116">
        <v>0</v>
      </c>
      <c r="G116">
        <v>219</v>
      </c>
      <c r="Q116" t="s">
        <v>1200</v>
      </c>
      <c r="S116">
        <v>0</v>
      </c>
      <c r="Z116">
        <v>4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4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103</v>
      </c>
      <c r="B117">
        <v>3</v>
      </c>
      <c r="C117">
        <v>2</v>
      </c>
      <c r="D117">
        <v>0</v>
      </c>
      <c r="G117">
        <v>97</v>
      </c>
      <c r="Q117" t="s">
        <v>1201</v>
      </c>
      <c r="S117">
        <v>0</v>
      </c>
      <c r="Z117">
        <v>4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4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103</v>
      </c>
      <c r="B118">
        <v>3</v>
      </c>
      <c r="C118">
        <v>3</v>
      </c>
      <c r="D118">
        <v>0</v>
      </c>
      <c r="G118">
        <v>162</v>
      </c>
      <c r="Q118" t="s">
        <v>1202</v>
      </c>
      <c r="S118">
        <v>0</v>
      </c>
      <c r="Z118">
        <v>4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4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103</v>
      </c>
      <c r="B119">
        <v>3</v>
      </c>
      <c r="C119">
        <v>4</v>
      </c>
      <c r="D119">
        <v>0</v>
      </c>
      <c r="G119">
        <v>44</v>
      </c>
      <c r="Q119" t="s">
        <v>1203</v>
      </c>
      <c r="S119">
        <v>0</v>
      </c>
      <c r="Z119">
        <v>3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4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103</v>
      </c>
      <c r="B120">
        <v>3</v>
      </c>
      <c r="C120">
        <v>5</v>
      </c>
      <c r="D120">
        <v>0</v>
      </c>
      <c r="G120">
        <v>68</v>
      </c>
      <c r="Q120" t="s">
        <v>1204</v>
      </c>
      <c r="S120">
        <v>0</v>
      </c>
      <c r="Z120">
        <v>2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4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103</v>
      </c>
      <c r="B121">
        <v>3</v>
      </c>
      <c r="C121">
        <v>6</v>
      </c>
      <c r="D121">
        <v>0</v>
      </c>
      <c r="G121">
        <v>66</v>
      </c>
      <c r="Q121" t="s">
        <v>1205</v>
      </c>
      <c r="S121">
        <v>0</v>
      </c>
      <c r="Z121">
        <v>4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4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104</v>
      </c>
      <c r="B122">
        <v>1</v>
      </c>
      <c r="C122">
        <v>1</v>
      </c>
      <c r="D122">
        <v>0</v>
      </c>
      <c r="G122">
        <v>0</v>
      </c>
      <c r="Q122" t="s">
        <v>24</v>
      </c>
      <c r="S122">
        <v>0</v>
      </c>
      <c r="Z122">
        <v>0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5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104</v>
      </c>
      <c r="B123">
        <v>1</v>
      </c>
      <c r="C123">
        <v>2</v>
      </c>
      <c r="D123">
        <v>0</v>
      </c>
      <c r="G123">
        <v>60</v>
      </c>
      <c r="Q123" t="s">
        <v>1206</v>
      </c>
      <c r="S123">
        <v>0</v>
      </c>
      <c r="Z123">
        <v>2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5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104</v>
      </c>
      <c r="B124">
        <v>1</v>
      </c>
      <c r="C124">
        <v>3</v>
      </c>
      <c r="D124">
        <v>0</v>
      </c>
      <c r="G124">
        <v>65</v>
      </c>
      <c r="Q124" t="s">
        <v>1207</v>
      </c>
      <c r="S124">
        <v>0</v>
      </c>
      <c r="Z124">
        <v>2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5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104</v>
      </c>
      <c r="B125">
        <v>1</v>
      </c>
      <c r="C125">
        <v>4</v>
      </c>
      <c r="D125">
        <v>0</v>
      </c>
      <c r="G125">
        <v>10</v>
      </c>
      <c r="Q125" t="s">
        <v>1208</v>
      </c>
      <c r="S125">
        <v>0</v>
      </c>
      <c r="Z125">
        <v>2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5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104</v>
      </c>
      <c r="B126">
        <v>1</v>
      </c>
      <c r="C126">
        <v>5</v>
      </c>
      <c r="D126">
        <v>0</v>
      </c>
      <c r="G126">
        <v>0</v>
      </c>
      <c r="Q126" t="s">
        <v>24</v>
      </c>
      <c r="S126">
        <v>0</v>
      </c>
      <c r="Z126">
        <v>0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5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104</v>
      </c>
      <c r="B127">
        <v>1</v>
      </c>
      <c r="C127">
        <v>6</v>
      </c>
      <c r="D127">
        <v>0</v>
      </c>
      <c r="G127">
        <v>0</v>
      </c>
      <c r="Q127" t="s">
        <v>24</v>
      </c>
      <c r="S127">
        <v>0</v>
      </c>
      <c r="Z127">
        <v>0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5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104</v>
      </c>
      <c r="B128">
        <v>2</v>
      </c>
      <c r="C128">
        <v>1</v>
      </c>
      <c r="D128">
        <v>0</v>
      </c>
      <c r="G128">
        <v>0</v>
      </c>
      <c r="Q128" t="s">
        <v>24</v>
      </c>
      <c r="S128">
        <v>0</v>
      </c>
      <c r="Z128">
        <v>0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5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104</v>
      </c>
      <c r="B129">
        <v>2</v>
      </c>
      <c r="C129">
        <v>2</v>
      </c>
      <c r="D129">
        <v>0</v>
      </c>
      <c r="G129">
        <v>49</v>
      </c>
      <c r="Q129" t="s">
        <v>1209</v>
      </c>
      <c r="S129">
        <v>0</v>
      </c>
      <c r="Z129">
        <v>2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5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104</v>
      </c>
      <c r="B130">
        <v>2</v>
      </c>
      <c r="C130">
        <v>3</v>
      </c>
      <c r="D130">
        <v>0</v>
      </c>
      <c r="G130">
        <v>218</v>
      </c>
      <c r="Q130" t="s">
        <v>1210</v>
      </c>
      <c r="S130">
        <v>0</v>
      </c>
      <c r="Z130">
        <v>2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5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104</v>
      </c>
      <c r="B131">
        <v>2</v>
      </c>
      <c r="C131">
        <v>4</v>
      </c>
      <c r="D131">
        <v>0</v>
      </c>
      <c r="G131">
        <v>59</v>
      </c>
      <c r="Q131" t="s">
        <v>1211</v>
      </c>
      <c r="S131">
        <v>0</v>
      </c>
      <c r="Z131">
        <v>2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5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104</v>
      </c>
      <c r="B132">
        <v>2</v>
      </c>
      <c r="C132">
        <v>5</v>
      </c>
      <c r="D132">
        <v>0</v>
      </c>
      <c r="G132">
        <v>1</v>
      </c>
      <c r="Q132" t="s">
        <v>1212</v>
      </c>
      <c r="S132">
        <v>0</v>
      </c>
      <c r="Z132">
        <v>3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5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104</v>
      </c>
      <c r="B133">
        <v>2</v>
      </c>
      <c r="C133">
        <v>6</v>
      </c>
      <c r="D133">
        <v>0</v>
      </c>
      <c r="G133">
        <v>0</v>
      </c>
      <c r="Q133" t="s">
        <v>24</v>
      </c>
      <c r="S133">
        <v>0</v>
      </c>
      <c r="Z133">
        <v>0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5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104</v>
      </c>
      <c r="B134">
        <v>3</v>
      </c>
      <c r="C134">
        <v>1</v>
      </c>
      <c r="D134">
        <v>0</v>
      </c>
      <c r="G134">
        <v>184</v>
      </c>
      <c r="Q134" t="s">
        <v>1213</v>
      </c>
      <c r="S134">
        <v>0</v>
      </c>
      <c r="Z134">
        <v>3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5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104</v>
      </c>
      <c r="B135">
        <v>3</v>
      </c>
      <c r="C135">
        <v>2</v>
      </c>
      <c r="D135">
        <v>0</v>
      </c>
      <c r="G135">
        <v>113</v>
      </c>
      <c r="Q135" t="s">
        <v>1214</v>
      </c>
      <c r="S135">
        <v>0</v>
      </c>
      <c r="Z135">
        <v>3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5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104</v>
      </c>
      <c r="B136">
        <v>3</v>
      </c>
      <c r="C136">
        <v>3</v>
      </c>
      <c r="D136">
        <v>0</v>
      </c>
      <c r="G136">
        <v>73</v>
      </c>
      <c r="Q136" t="s">
        <v>1215</v>
      </c>
      <c r="S136">
        <v>0</v>
      </c>
      <c r="Z136">
        <v>3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5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104</v>
      </c>
      <c r="B137">
        <v>3</v>
      </c>
      <c r="C137">
        <v>4</v>
      </c>
      <c r="D137">
        <v>0</v>
      </c>
      <c r="G137">
        <v>137</v>
      </c>
      <c r="Q137" t="s">
        <v>1216</v>
      </c>
      <c r="S137">
        <v>0</v>
      </c>
      <c r="Z137">
        <v>3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5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104</v>
      </c>
      <c r="B138">
        <v>3</v>
      </c>
      <c r="C138">
        <v>5</v>
      </c>
      <c r="D138">
        <v>0</v>
      </c>
      <c r="G138">
        <v>179</v>
      </c>
      <c r="Q138" t="s">
        <v>1217</v>
      </c>
      <c r="S138">
        <v>0</v>
      </c>
      <c r="Z138">
        <v>2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5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104</v>
      </c>
      <c r="B139">
        <v>3</v>
      </c>
      <c r="C139">
        <v>6</v>
      </c>
      <c r="D139">
        <v>0</v>
      </c>
      <c r="G139">
        <v>75</v>
      </c>
      <c r="Q139" t="s">
        <v>1218</v>
      </c>
      <c r="S139">
        <v>0</v>
      </c>
      <c r="Z139">
        <v>2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5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105</v>
      </c>
      <c r="B140">
        <v>1</v>
      </c>
      <c r="C140">
        <v>1</v>
      </c>
      <c r="D140">
        <v>0</v>
      </c>
      <c r="G140">
        <v>54</v>
      </c>
      <c r="Q140" t="s">
        <v>1219</v>
      </c>
      <c r="S140">
        <v>0</v>
      </c>
      <c r="Z140">
        <v>1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6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105</v>
      </c>
      <c r="B141">
        <v>1</v>
      </c>
      <c r="C141">
        <v>2</v>
      </c>
      <c r="D141">
        <v>0</v>
      </c>
      <c r="G141">
        <v>86</v>
      </c>
      <c r="Q141" t="s">
        <v>1220</v>
      </c>
      <c r="S141">
        <v>0</v>
      </c>
      <c r="Z141">
        <v>1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6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105</v>
      </c>
      <c r="B142">
        <v>1</v>
      </c>
      <c r="C142">
        <v>3</v>
      </c>
      <c r="D142">
        <v>0</v>
      </c>
      <c r="G142">
        <v>175</v>
      </c>
      <c r="Q142" t="s">
        <v>1221</v>
      </c>
      <c r="S142">
        <v>0</v>
      </c>
      <c r="Z142">
        <v>2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6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105</v>
      </c>
      <c r="B143">
        <v>1</v>
      </c>
      <c r="C143">
        <v>4</v>
      </c>
      <c r="D143">
        <v>0</v>
      </c>
      <c r="G143">
        <v>53</v>
      </c>
      <c r="Q143" t="s">
        <v>1222</v>
      </c>
      <c r="S143">
        <v>0</v>
      </c>
      <c r="Z143">
        <v>1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6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105</v>
      </c>
      <c r="B144">
        <v>1</v>
      </c>
      <c r="C144">
        <v>5</v>
      </c>
      <c r="D144">
        <v>0</v>
      </c>
      <c r="G144">
        <v>104</v>
      </c>
      <c r="Q144" t="s">
        <v>1223</v>
      </c>
      <c r="S144">
        <v>0</v>
      </c>
      <c r="Z144">
        <v>1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6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105</v>
      </c>
      <c r="B145">
        <v>1</v>
      </c>
      <c r="C145">
        <v>6</v>
      </c>
      <c r="D145">
        <v>0</v>
      </c>
      <c r="G145">
        <v>0</v>
      </c>
      <c r="Q145" t="s">
        <v>24</v>
      </c>
      <c r="S145">
        <v>0</v>
      </c>
      <c r="Z145">
        <v>0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6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105</v>
      </c>
      <c r="B146">
        <v>2</v>
      </c>
      <c r="C146">
        <v>1</v>
      </c>
      <c r="D146">
        <v>0</v>
      </c>
      <c r="G146">
        <v>27</v>
      </c>
      <c r="Q146" t="s">
        <v>1224</v>
      </c>
      <c r="S146">
        <v>0</v>
      </c>
      <c r="Z146">
        <v>2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6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105</v>
      </c>
      <c r="B147">
        <v>2</v>
      </c>
      <c r="C147">
        <v>2</v>
      </c>
      <c r="D147">
        <v>0</v>
      </c>
      <c r="G147">
        <v>26</v>
      </c>
      <c r="Q147" t="s">
        <v>1225</v>
      </c>
      <c r="S147">
        <v>0</v>
      </c>
      <c r="Z147">
        <v>2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6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105</v>
      </c>
      <c r="B148">
        <v>2</v>
      </c>
      <c r="C148">
        <v>3</v>
      </c>
      <c r="D148">
        <v>0</v>
      </c>
      <c r="G148">
        <v>25</v>
      </c>
      <c r="Q148" t="s">
        <v>1226</v>
      </c>
      <c r="S148">
        <v>0</v>
      </c>
      <c r="Z148">
        <v>3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6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105</v>
      </c>
      <c r="B149">
        <v>2</v>
      </c>
      <c r="C149">
        <v>4</v>
      </c>
      <c r="D149">
        <v>0</v>
      </c>
      <c r="G149">
        <v>213</v>
      </c>
      <c r="Q149" t="s">
        <v>1227</v>
      </c>
      <c r="S149">
        <v>0</v>
      </c>
      <c r="Z149">
        <v>2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6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105</v>
      </c>
      <c r="B150">
        <v>2</v>
      </c>
      <c r="C150">
        <v>5</v>
      </c>
      <c r="D150">
        <v>0</v>
      </c>
      <c r="G150">
        <v>129</v>
      </c>
      <c r="Q150" t="s">
        <v>1228</v>
      </c>
      <c r="S150">
        <v>0</v>
      </c>
      <c r="Z150">
        <v>2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6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105</v>
      </c>
      <c r="B151">
        <v>2</v>
      </c>
      <c r="C151">
        <v>6</v>
      </c>
      <c r="D151">
        <v>0</v>
      </c>
      <c r="G151">
        <v>29</v>
      </c>
      <c r="Q151" t="s">
        <v>1229</v>
      </c>
      <c r="S151">
        <v>0</v>
      </c>
      <c r="Z151">
        <v>2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6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106</v>
      </c>
      <c r="B152">
        <v>1</v>
      </c>
      <c r="C152">
        <v>1</v>
      </c>
      <c r="D152">
        <v>0</v>
      </c>
      <c r="G152">
        <v>0</v>
      </c>
      <c r="Q152" t="s">
        <v>24</v>
      </c>
      <c r="S152">
        <v>0</v>
      </c>
      <c r="Z152">
        <v>0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7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106</v>
      </c>
      <c r="B153">
        <v>1</v>
      </c>
      <c r="C153">
        <v>2</v>
      </c>
      <c r="D153">
        <v>0</v>
      </c>
      <c r="G153">
        <v>117</v>
      </c>
      <c r="Q153" t="s">
        <v>1230</v>
      </c>
      <c r="S153">
        <v>0</v>
      </c>
      <c r="Z153">
        <v>1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7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106</v>
      </c>
      <c r="B154">
        <v>1</v>
      </c>
      <c r="C154">
        <v>3</v>
      </c>
      <c r="D154">
        <v>0</v>
      </c>
      <c r="G154">
        <v>127</v>
      </c>
      <c r="Q154" t="s">
        <v>1231</v>
      </c>
      <c r="S154">
        <v>0</v>
      </c>
      <c r="Z154">
        <v>1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7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106</v>
      </c>
      <c r="B155">
        <v>1</v>
      </c>
      <c r="C155">
        <v>4</v>
      </c>
      <c r="D155">
        <v>0</v>
      </c>
      <c r="G155">
        <v>78</v>
      </c>
      <c r="Q155" t="s">
        <v>1232</v>
      </c>
      <c r="S155">
        <v>0</v>
      </c>
      <c r="Z155">
        <v>1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7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106</v>
      </c>
      <c r="B156">
        <v>1</v>
      </c>
      <c r="C156">
        <v>5</v>
      </c>
      <c r="D156">
        <v>0</v>
      </c>
      <c r="G156">
        <v>0</v>
      </c>
      <c r="Q156" t="s">
        <v>24</v>
      </c>
      <c r="S156">
        <v>0</v>
      </c>
      <c r="Z156">
        <v>0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7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106</v>
      </c>
      <c r="B157">
        <v>1</v>
      </c>
      <c r="C157">
        <v>6</v>
      </c>
      <c r="D157">
        <v>0</v>
      </c>
      <c r="G157">
        <v>0</v>
      </c>
      <c r="Q157" t="s">
        <v>24</v>
      </c>
      <c r="S157">
        <v>0</v>
      </c>
      <c r="Z157">
        <v>0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7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106</v>
      </c>
      <c r="B158">
        <v>2</v>
      </c>
      <c r="C158">
        <v>1</v>
      </c>
      <c r="D158">
        <v>0</v>
      </c>
      <c r="G158">
        <v>12</v>
      </c>
      <c r="Q158" t="s">
        <v>1233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7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106</v>
      </c>
      <c r="B159">
        <v>2</v>
      </c>
      <c r="C159">
        <v>2</v>
      </c>
      <c r="D159">
        <v>0</v>
      </c>
      <c r="G159">
        <v>189</v>
      </c>
      <c r="Q159" t="s">
        <v>1234</v>
      </c>
      <c r="S159">
        <v>0</v>
      </c>
      <c r="Z159">
        <v>2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7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106</v>
      </c>
      <c r="B160">
        <v>2</v>
      </c>
      <c r="C160">
        <v>3</v>
      </c>
      <c r="D160">
        <v>0</v>
      </c>
      <c r="G160">
        <v>64</v>
      </c>
      <c r="Q160" t="s">
        <v>1114</v>
      </c>
      <c r="S160">
        <v>0</v>
      </c>
      <c r="Z160">
        <v>3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7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106</v>
      </c>
      <c r="B161">
        <v>2</v>
      </c>
      <c r="C161">
        <v>4</v>
      </c>
      <c r="D161">
        <v>0</v>
      </c>
      <c r="G161">
        <v>8</v>
      </c>
      <c r="Q161" t="s">
        <v>1235</v>
      </c>
      <c r="S161">
        <v>0</v>
      </c>
      <c r="Z161">
        <v>2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7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106</v>
      </c>
      <c r="B162">
        <v>2</v>
      </c>
      <c r="C162">
        <v>5</v>
      </c>
      <c r="D162">
        <v>0</v>
      </c>
      <c r="G162">
        <v>77</v>
      </c>
      <c r="Q162" t="s">
        <v>1236</v>
      </c>
      <c r="S162">
        <v>0</v>
      </c>
      <c r="Z162">
        <v>1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7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106</v>
      </c>
      <c r="B163">
        <v>2</v>
      </c>
      <c r="C163">
        <v>6</v>
      </c>
      <c r="D163">
        <v>0</v>
      </c>
      <c r="G163">
        <v>0</v>
      </c>
      <c r="Q163" t="s">
        <v>24</v>
      </c>
      <c r="S163">
        <v>0</v>
      </c>
      <c r="Z163">
        <v>0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7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107</v>
      </c>
      <c r="B164">
        <v>1</v>
      </c>
      <c r="C164">
        <v>1</v>
      </c>
      <c r="D164">
        <v>0</v>
      </c>
      <c r="G164">
        <v>0</v>
      </c>
      <c r="Q164" t="s">
        <v>24</v>
      </c>
      <c r="S164">
        <v>0</v>
      </c>
      <c r="Z164">
        <v>0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8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107</v>
      </c>
      <c r="B165">
        <v>1</v>
      </c>
      <c r="C165">
        <v>2</v>
      </c>
      <c r="D165">
        <v>0</v>
      </c>
      <c r="G165">
        <v>199</v>
      </c>
      <c r="Q165" t="s">
        <v>1237</v>
      </c>
      <c r="S165">
        <v>0</v>
      </c>
      <c r="Z165">
        <v>3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8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107</v>
      </c>
      <c r="B166">
        <v>1</v>
      </c>
      <c r="C166">
        <v>3</v>
      </c>
      <c r="D166">
        <v>0</v>
      </c>
      <c r="G166">
        <v>42</v>
      </c>
      <c r="Q166" t="s">
        <v>1238</v>
      </c>
      <c r="S166">
        <v>0</v>
      </c>
      <c r="Z166">
        <v>4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8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107</v>
      </c>
      <c r="B167">
        <v>1</v>
      </c>
      <c r="C167">
        <v>4</v>
      </c>
      <c r="D167">
        <v>0</v>
      </c>
      <c r="G167">
        <v>98</v>
      </c>
      <c r="Q167" t="s">
        <v>1239</v>
      </c>
      <c r="S167">
        <v>0</v>
      </c>
      <c r="Z167">
        <v>3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8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107</v>
      </c>
      <c r="B168">
        <v>1</v>
      </c>
      <c r="C168">
        <v>5</v>
      </c>
      <c r="D168">
        <v>0</v>
      </c>
      <c r="G168">
        <v>141</v>
      </c>
      <c r="Q168" t="s">
        <v>1240</v>
      </c>
      <c r="S168">
        <v>0</v>
      </c>
      <c r="Z168">
        <v>3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8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107</v>
      </c>
      <c r="B169">
        <v>1</v>
      </c>
      <c r="C169">
        <v>6</v>
      </c>
      <c r="D169">
        <v>0</v>
      </c>
      <c r="G169">
        <v>0</v>
      </c>
      <c r="Q169" t="s">
        <v>24</v>
      </c>
      <c r="S169">
        <v>0</v>
      </c>
      <c r="Z169">
        <v>0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8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108</v>
      </c>
      <c r="B170">
        <v>1</v>
      </c>
      <c r="C170">
        <v>1</v>
      </c>
      <c r="D170">
        <v>0</v>
      </c>
      <c r="G170">
        <v>76</v>
      </c>
      <c r="Q170" t="s">
        <v>1241</v>
      </c>
      <c r="S170">
        <v>0</v>
      </c>
      <c r="Z170">
        <v>2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9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108</v>
      </c>
      <c r="B171">
        <v>1</v>
      </c>
      <c r="C171">
        <v>2</v>
      </c>
      <c r="D171">
        <v>0</v>
      </c>
      <c r="G171">
        <v>6</v>
      </c>
      <c r="Q171" t="s">
        <v>1242</v>
      </c>
      <c r="S171">
        <v>0</v>
      </c>
      <c r="Z171">
        <v>3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9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108</v>
      </c>
      <c r="B172">
        <v>1</v>
      </c>
      <c r="C172">
        <v>3</v>
      </c>
      <c r="D172">
        <v>0</v>
      </c>
      <c r="G172">
        <v>123</v>
      </c>
      <c r="Q172" t="s">
        <v>1243</v>
      </c>
      <c r="S172">
        <v>0</v>
      </c>
      <c r="Z172">
        <v>4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9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108</v>
      </c>
      <c r="B173">
        <v>1</v>
      </c>
      <c r="C173">
        <v>4</v>
      </c>
      <c r="D173">
        <v>0</v>
      </c>
      <c r="G173">
        <v>124</v>
      </c>
      <c r="Q173" t="s">
        <v>1244</v>
      </c>
      <c r="S173">
        <v>0</v>
      </c>
      <c r="Z173">
        <v>3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9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108</v>
      </c>
      <c r="B174">
        <v>1</v>
      </c>
      <c r="C174">
        <v>5</v>
      </c>
      <c r="D174">
        <v>0</v>
      </c>
      <c r="G174">
        <v>216</v>
      </c>
      <c r="Q174" t="s">
        <v>1245</v>
      </c>
      <c r="S174">
        <v>0</v>
      </c>
      <c r="Z174">
        <v>3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9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108</v>
      </c>
      <c r="B175">
        <v>1</v>
      </c>
      <c r="C175">
        <v>6</v>
      </c>
      <c r="D175">
        <v>0</v>
      </c>
      <c r="G175">
        <v>0</v>
      </c>
      <c r="Q175" t="s">
        <v>24</v>
      </c>
      <c r="S175">
        <v>0</v>
      </c>
      <c r="Z175">
        <v>0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9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109</v>
      </c>
      <c r="B176">
        <v>1</v>
      </c>
      <c r="C176">
        <v>1</v>
      </c>
      <c r="D176">
        <v>0</v>
      </c>
      <c r="G176">
        <v>110</v>
      </c>
      <c r="Q176" t="s">
        <v>1246</v>
      </c>
      <c r="S176">
        <v>0</v>
      </c>
      <c r="Z176">
        <v>2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10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109</v>
      </c>
      <c r="B177">
        <v>1</v>
      </c>
      <c r="C177">
        <v>2</v>
      </c>
      <c r="D177">
        <v>0</v>
      </c>
      <c r="G177">
        <v>200</v>
      </c>
      <c r="Q177" t="s">
        <v>1247</v>
      </c>
      <c r="S177">
        <v>0</v>
      </c>
      <c r="Z177">
        <v>2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10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109</v>
      </c>
      <c r="B178">
        <v>1</v>
      </c>
      <c r="C178">
        <v>3</v>
      </c>
      <c r="D178">
        <v>0</v>
      </c>
      <c r="G178">
        <v>52</v>
      </c>
      <c r="Q178" t="s">
        <v>1248</v>
      </c>
      <c r="S178">
        <v>0</v>
      </c>
      <c r="Z178">
        <v>2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10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109</v>
      </c>
      <c r="B179">
        <v>1</v>
      </c>
      <c r="C179">
        <v>4</v>
      </c>
      <c r="D179">
        <v>0</v>
      </c>
      <c r="G179">
        <v>212</v>
      </c>
      <c r="Q179" t="s">
        <v>1249</v>
      </c>
      <c r="S179">
        <v>0</v>
      </c>
      <c r="Z179">
        <v>2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10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109</v>
      </c>
      <c r="B180">
        <v>1</v>
      </c>
      <c r="C180">
        <v>5</v>
      </c>
      <c r="D180">
        <v>0</v>
      </c>
      <c r="G180">
        <v>131</v>
      </c>
      <c r="Q180" t="s">
        <v>1250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10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109</v>
      </c>
      <c r="B181">
        <v>1</v>
      </c>
      <c r="C181">
        <v>6</v>
      </c>
      <c r="D181">
        <v>0</v>
      </c>
      <c r="G181">
        <v>208</v>
      </c>
      <c r="Q181" t="s">
        <v>1251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10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110</v>
      </c>
      <c r="B182">
        <v>1</v>
      </c>
      <c r="C182">
        <v>1</v>
      </c>
      <c r="D182">
        <v>0</v>
      </c>
      <c r="G182">
        <v>0</v>
      </c>
      <c r="Q182" t="s">
        <v>24</v>
      </c>
      <c r="S182">
        <v>0</v>
      </c>
      <c r="Z182">
        <v>0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11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110</v>
      </c>
      <c r="B183">
        <v>1</v>
      </c>
      <c r="C183">
        <v>2</v>
      </c>
      <c r="D183">
        <v>0</v>
      </c>
      <c r="G183">
        <v>0</v>
      </c>
      <c r="Q183" t="s">
        <v>24</v>
      </c>
      <c r="S183">
        <v>0</v>
      </c>
      <c r="Z183">
        <v>0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11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110</v>
      </c>
      <c r="B184">
        <v>1</v>
      </c>
      <c r="C184">
        <v>3</v>
      </c>
      <c r="D184">
        <v>0</v>
      </c>
      <c r="G184">
        <v>188</v>
      </c>
      <c r="Q184" t="s">
        <v>1252</v>
      </c>
      <c r="S184">
        <v>0</v>
      </c>
      <c r="Z184">
        <v>2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11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110</v>
      </c>
      <c r="B185">
        <v>1</v>
      </c>
      <c r="C185">
        <v>4</v>
      </c>
      <c r="D185">
        <v>0</v>
      </c>
      <c r="G185">
        <v>203</v>
      </c>
      <c r="Q185" t="s">
        <v>269</v>
      </c>
      <c r="S185">
        <v>0</v>
      </c>
      <c r="Z185">
        <v>1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11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110</v>
      </c>
      <c r="B186">
        <v>1</v>
      </c>
      <c r="C186">
        <v>5</v>
      </c>
      <c r="D186">
        <v>0</v>
      </c>
      <c r="G186">
        <v>0</v>
      </c>
      <c r="Q186" t="s">
        <v>24</v>
      </c>
      <c r="S186">
        <v>0</v>
      </c>
      <c r="Z186">
        <v>0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11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110</v>
      </c>
      <c r="B187">
        <v>1</v>
      </c>
      <c r="C187">
        <v>6</v>
      </c>
      <c r="D187">
        <v>0</v>
      </c>
      <c r="G187">
        <v>0</v>
      </c>
      <c r="Q187" t="s">
        <v>24</v>
      </c>
      <c r="S187">
        <v>0</v>
      </c>
      <c r="Z187">
        <v>0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11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111</v>
      </c>
      <c r="B188">
        <v>1</v>
      </c>
      <c r="C188">
        <v>1</v>
      </c>
      <c r="D188">
        <v>0</v>
      </c>
      <c r="G188">
        <v>149</v>
      </c>
      <c r="Q188" t="s">
        <v>1253</v>
      </c>
      <c r="S188">
        <v>0</v>
      </c>
      <c r="Z188">
        <v>3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12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111</v>
      </c>
      <c r="B189">
        <v>1</v>
      </c>
      <c r="C189">
        <v>2</v>
      </c>
      <c r="D189">
        <v>0</v>
      </c>
      <c r="G189">
        <v>100</v>
      </c>
      <c r="Q189" t="s">
        <v>1254</v>
      </c>
      <c r="S189">
        <v>0</v>
      </c>
      <c r="Z189">
        <v>3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12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111</v>
      </c>
      <c r="B190">
        <v>1</v>
      </c>
      <c r="C190">
        <v>3</v>
      </c>
      <c r="D190">
        <v>0</v>
      </c>
      <c r="G190">
        <v>193</v>
      </c>
      <c r="Q190" t="s">
        <v>1255</v>
      </c>
      <c r="S190">
        <v>0</v>
      </c>
      <c r="Z190">
        <v>3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12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111</v>
      </c>
      <c r="B191">
        <v>1</v>
      </c>
      <c r="C191">
        <v>4</v>
      </c>
      <c r="D191">
        <v>0</v>
      </c>
      <c r="G191">
        <v>140</v>
      </c>
      <c r="Q191" t="s">
        <v>1256</v>
      </c>
      <c r="S191">
        <v>0</v>
      </c>
      <c r="Z191">
        <v>4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12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111</v>
      </c>
      <c r="B192">
        <v>1</v>
      </c>
      <c r="C192">
        <v>5</v>
      </c>
      <c r="D192">
        <v>0</v>
      </c>
      <c r="G192">
        <v>119</v>
      </c>
      <c r="Q192" t="s">
        <v>1257</v>
      </c>
      <c r="S192">
        <v>0</v>
      </c>
      <c r="Z192">
        <v>2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12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111</v>
      </c>
      <c r="B193">
        <v>1</v>
      </c>
      <c r="C193">
        <v>6</v>
      </c>
      <c r="D193">
        <v>0</v>
      </c>
      <c r="G193">
        <v>0</v>
      </c>
      <c r="Q193" t="s">
        <v>24</v>
      </c>
      <c r="S193">
        <v>0</v>
      </c>
      <c r="Z193">
        <v>0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12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112</v>
      </c>
      <c r="B194">
        <v>1</v>
      </c>
      <c r="C194">
        <v>1</v>
      </c>
      <c r="D194">
        <v>0</v>
      </c>
      <c r="G194">
        <v>0</v>
      </c>
      <c r="Q194" t="s">
        <v>24</v>
      </c>
      <c r="S194">
        <v>0</v>
      </c>
      <c r="Z194">
        <v>0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13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112</v>
      </c>
      <c r="B195">
        <v>1</v>
      </c>
      <c r="C195">
        <v>2</v>
      </c>
      <c r="D195">
        <v>0</v>
      </c>
      <c r="G195">
        <v>7</v>
      </c>
      <c r="Q195" t="s">
        <v>1258</v>
      </c>
      <c r="S195">
        <v>0</v>
      </c>
      <c r="Z195">
        <v>2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13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112</v>
      </c>
      <c r="B196">
        <v>1</v>
      </c>
      <c r="C196">
        <v>3</v>
      </c>
      <c r="D196">
        <v>0</v>
      </c>
      <c r="G196">
        <v>217</v>
      </c>
      <c r="Q196" t="s">
        <v>1259</v>
      </c>
      <c r="S196">
        <v>0</v>
      </c>
      <c r="Z196">
        <v>3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13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112</v>
      </c>
      <c r="B197">
        <v>1</v>
      </c>
      <c r="C197">
        <v>4</v>
      </c>
      <c r="D197">
        <v>0</v>
      </c>
      <c r="G197">
        <v>72</v>
      </c>
      <c r="Q197" t="s">
        <v>1260</v>
      </c>
      <c r="S197">
        <v>0</v>
      </c>
      <c r="Z197">
        <v>3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13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112</v>
      </c>
      <c r="B198">
        <v>1</v>
      </c>
      <c r="C198">
        <v>5</v>
      </c>
      <c r="D198">
        <v>0</v>
      </c>
      <c r="G198">
        <v>167</v>
      </c>
      <c r="Q198" t="s">
        <v>1261</v>
      </c>
      <c r="S198">
        <v>0</v>
      </c>
      <c r="Z198">
        <v>3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13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112</v>
      </c>
      <c r="B199">
        <v>1</v>
      </c>
      <c r="C199">
        <v>6</v>
      </c>
      <c r="D199">
        <v>0</v>
      </c>
      <c r="G199">
        <v>0</v>
      </c>
      <c r="Q199" t="s">
        <v>24</v>
      </c>
      <c r="S199">
        <v>0</v>
      </c>
      <c r="Z199">
        <v>0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13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112</v>
      </c>
      <c r="B200">
        <v>2</v>
      </c>
      <c r="C200">
        <v>1</v>
      </c>
      <c r="D200">
        <v>0</v>
      </c>
      <c r="G200">
        <v>37</v>
      </c>
      <c r="Q200" t="s">
        <v>175</v>
      </c>
      <c r="S200">
        <v>0</v>
      </c>
      <c r="Z200">
        <v>3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13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112</v>
      </c>
      <c r="B201">
        <v>2</v>
      </c>
      <c r="C201">
        <v>2</v>
      </c>
      <c r="D201">
        <v>0</v>
      </c>
      <c r="G201">
        <v>116</v>
      </c>
      <c r="Q201" t="s">
        <v>1262</v>
      </c>
      <c r="S201">
        <v>0</v>
      </c>
      <c r="Z201">
        <v>4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13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112</v>
      </c>
      <c r="B202">
        <v>2</v>
      </c>
      <c r="C202">
        <v>3</v>
      </c>
      <c r="D202">
        <v>0</v>
      </c>
      <c r="G202">
        <v>70</v>
      </c>
      <c r="Q202" t="s">
        <v>1263</v>
      </c>
      <c r="S202">
        <v>0</v>
      </c>
      <c r="Z202">
        <v>4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13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112</v>
      </c>
      <c r="B203">
        <v>2</v>
      </c>
      <c r="C203">
        <v>4</v>
      </c>
      <c r="D203">
        <v>0</v>
      </c>
      <c r="G203">
        <v>5</v>
      </c>
      <c r="Q203" t="s">
        <v>1264</v>
      </c>
      <c r="S203">
        <v>0</v>
      </c>
      <c r="Z203">
        <v>4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13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112</v>
      </c>
      <c r="B204">
        <v>2</v>
      </c>
      <c r="C204">
        <v>5</v>
      </c>
      <c r="D204">
        <v>0</v>
      </c>
      <c r="G204">
        <v>147</v>
      </c>
      <c r="Q204" t="s">
        <v>1265</v>
      </c>
      <c r="S204">
        <v>0</v>
      </c>
      <c r="Z204">
        <v>3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13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112</v>
      </c>
      <c r="B205">
        <v>2</v>
      </c>
      <c r="C205">
        <v>6</v>
      </c>
      <c r="D205">
        <v>0</v>
      </c>
      <c r="G205">
        <v>126</v>
      </c>
      <c r="Q205" t="s">
        <v>1266</v>
      </c>
      <c r="S205">
        <v>0</v>
      </c>
      <c r="Z205">
        <v>3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13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113</v>
      </c>
      <c r="B206">
        <v>1</v>
      </c>
      <c r="C206">
        <v>1</v>
      </c>
      <c r="D206">
        <v>0</v>
      </c>
      <c r="G206">
        <v>0</v>
      </c>
      <c r="Q206" t="s">
        <v>24</v>
      </c>
      <c r="S206">
        <v>0</v>
      </c>
      <c r="Z206">
        <v>0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14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113</v>
      </c>
      <c r="B207">
        <v>1</v>
      </c>
      <c r="C207">
        <v>2</v>
      </c>
      <c r="D207">
        <v>0</v>
      </c>
      <c r="G207">
        <v>54</v>
      </c>
      <c r="Q207" t="s">
        <v>1267</v>
      </c>
      <c r="S207">
        <v>0</v>
      </c>
      <c r="Z207">
        <v>1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14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113</v>
      </c>
      <c r="B208">
        <v>1</v>
      </c>
      <c r="C208">
        <v>3</v>
      </c>
      <c r="D208">
        <v>0</v>
      </c>
      <c r="G208">
        <v>85</v>
      </c>
      <c r="Q208" t="s">
        <v>1268</v>
      </c>
      <c r="S208">
        <v>0</v>
      </c>
      <c r="Z208">
        <v>1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14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113</v>
      </c>
      <c r="B209">
        <v>1</v>
      </c>
      <c r="C209">
        <v>4</v>
      </c>
      <c r="D209">
        <v>0</v>
      </c>
      <c r="G209">
        <v>104</v>
      </c>
      <c r="Q209" t="s">
        <v>132</v>
      </c>
      <c r="S209">
        <v>0</v>
      </c>
      <c r="Z209">
        <v>1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14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113</v>
      </c>
      <c r="B210">
        <v>1</v>
      </c>
      <c r="C210">
        <v>5</v>
      </c>
      <c r="D210">
        <v>0</v>
      </c>
      <c r="G210">
        <v>0</v>
      </c>
      <c r="Q210" t="s">
        <v>24</v>
      </c>
      <c r="S210">
        <v>0</v>
      </c>
      <c r="Z210">
        <v>0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14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113</v>
      </c>
      <c r="B211">
        <v>1</v>
      </c>
      <c r="C211">
        <v>6</v>
      </c>
      <c r="D211">
        <v>0</v>
      </c>
      <c r="G211">
        <v>0</v>
      </c>
      <c r="Q211" t="s">
        <v>24</v>
      </c>
      <c r="S211">
        <v>0</v>
      </c>
      <c r="Z211">
        <v>0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14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113</v>
      </c>
      <c r="B212">
        <v>2</v>
      </c>
      <c r="C212">
        <v>1</v>
      </c>
      <c r="D212">
        <v>0</v>
      </c>
      <c r="G212">
        <v>0</v>
      </c>
      <c r="Q212" t="s">
        <v>24</v>
      </c>
      <c r="S212">
        <v>0</v>
      </c>
      <c r="Z212">
        <v>0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14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113</v>
      </c>
      <c r="B213">
        <v>2</v>
      </c>
      <c r="C213">
        <v>2</v>
      </c>
      <c r="D213">
        <v>0</v>
      </c>
      <c r="G213">
        <v>212</v>
      </c>
      <c r="Q213" t="s">
        <v>1269</v>
      </c>
      <c r="S213">
        <v>0</v>
      </c>
      <c r="Z213">
        <v>2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14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113</v>
      </c>
      <c r="B214">
        <v>2</v>
      </c>
      <c r="C214">
        <v>3</v>
      </c>
      <c r="D214">
        <v>0</v>
      </c>
      <c r="G214">
        <v>109</v>
      </c>
      <c r="Q214" t="s">
        <v>1270</v>
      </c>
      <c r="S214">
        <v>0</v>
      </c>
      <c r="Z214">
        <v>2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14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113</v>
      </c>
      <c r="B215">
        <v>2</v>
      </c>
      <c r="C215">
        <v>4</v>
      </c>
      <c r="D215">
        <v>0</v>
      </c>
      <c r="G215">
        <v>198</v>
      </c>
      <c r="Q215" t="s">
        <v>1271</v>
      </c>
      <c r="S215">
        <v>0</v>
      </c>
      <c r="Z215">
        <v>1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14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113</v>
      </c>
      <c r="B216">
        <v>2</v>
      </c>
      <c r="C216">
        <v>5</v>
      </c>
      <c r="D216">
        <v>0</v>
      </c>
      <c r="G216">
        <v>176</v>
      </c>
      <c r="Q216" t="s">
        <v>1272</v>
      </c>
      <c r="S216">
        <v>0</v>
      </c>
      <c r="Z216">
        <v>1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14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113</v>
      </c>
      <c r="B217">
        <v>2</v>
      </c>
      <c r="C217">
        <v>6</v>
      </c>
      <c r="D217">
        <v>0</v>
      </c>
      <c r="G217">
        <v>0</v>
      </c>
      <c r="Q217" t="s">
        <v>24</v>
      </c>
      <c r="S217">
        <v>0</v>
      </c>
      <c r="Z217">
        <v>0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14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113</v>
      </c>
      <c r="B218">
        <v>3</v>
      </c>
      <c r="C218">
        <v>1</v>
      </c>
      <c r="D218">
        <v>0</v>
      </c>
      <c r="G218">
        <v>209</v>
      </c>
      <c r="Q218" t="s">
        <v>1273</v>
      </c>
      <c r="S218">
        <v>0</v>
      </c>
      <c r="Z218">
        <v>2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14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113</v>
      </c>
      <c r="B219">
        <v>3</v>
      </c>
      <c r="C219">
        <v>2</v>
      </c>
      <c r="D219">
        <v>0</v>
      </c>
      <c r="G219">
        <v>207</v>
      </c>
      <c r="Q219" t="s">
        <v>1274</v>
      </c>
      <c r="S219">
        <v>0</v>
      </c>
      <c r="Z219">
        <v>2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14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113</v>
      </c>
      <c r="B220">
        <v>3</v>
      </c>
      <c r="C220">
        <v>3</v>
      </c>
      <c r="D220">
        <v>0</v>
      </c>
      <c r="G220">
        <v>143</v>
      </c>
      <c r="Q220" t="s">
        <v>1275</v>
      </c>
      <c r="S220">
        <v>0</v>
      </c>
      <c r="Z220">
        <v>2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14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113</v>
      </c>
      <c r="B221">
        <v>3</v>
      </c>
      <c r="C221">
        <v>4</v>
      </c>
      <c r="D221">
        <v>0</v>
      </c>
      <c r="G221">
        <v>130</v>
      </c>
      <c r="Q221" t="s">
        <v>1276</v>
      </c>
      <c r="S221">
        <v>0</v>
      </c>
      <c r="Z221">
        <v>2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14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113</v>
      </c>
      <c r="B222">
        <v>3</v>
      </c>
      <c r="C222">
        <v>5</v>
      </c>
      <c r="D222">
        <v>0</v>
      </c>
      <c r="G222">
        <v>28</v>
      </c>
      <c r="Q222" t="s">
        <v>1113</v>
      </c>
      <c r="S222">
        <v>0</v>
      </c>
      <c r="Z222">
        <v>2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14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113</v>
      </c>
      <c r="B223">
        <v>3</v>
      </c>
      <c r="C223">
        <v>6</v>
      </c>
      <c r="D223">
        <v>0</v>
      </c>
      <c r="G223">
        <v>166</v>
      </c>
      <c r="Q223" t="s">
        <v>1277</v>
      </c>
      <c r="S223">
        <v>0</v>
      </c>
      <c r="Z223">
        <v>2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14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114</v>
      </c>
      <c r="B224">
        <v>1</v>
      </c>
      <c r="C224">
        <v>1</v>
      </c>
      <c r="D224">
        <v>0</v>
      </c>
      <c r="G224">
        <v>0</v>
      </c>
      <c r="Q224" t="s">
        <v>24</v>
      </c>
      <c r="S224">
        <v>0</v>
      </c>
      <c r="Z224">
        <v>0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15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114</v>
      </c>
      <c r="B225">
        <v>1</v>
      </c>
      <c r="C225">
        <v>2</v>
      </c>
      <c r="D225">
        <v>0</v>
      </c>
      <c r="G225">
        <v>139</v>
      </c>
      <c r="Q225" t="s">
        <v>1278</v>
      </c>
      <c r="S225">
        <v>0</v>
      </c>
      <c r="Z225">
        <v>1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15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114</v>
      </c>
      <c r="B226">
        <v>1</v>
      </c>
      <c r="C226">
        <v>3</v>
      </c>
      <c r="D226">
        <v>0</v>
      </c>
      <c r="G226">
        <v>191</v>
      </c>
      <c r="Q226" t="s">
        <v>1279</v>
      </c>
      <c r="S226">
        <v>0</v>
      </c>
      <c r="Z226">
        <v>1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15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114</v>
      </c>
      <c r="B227">
        <v>1</v>
      </c>
      <c r="C227">
        <v>4</v>
      </c>
      <c r="D227">
        <v>0</v>
      </c>
      <c r="G227">
        <v>117</v>
      </c>
      <c r="Q227" t="s">
        <v>133</v>
      </c>
      <c r="S227">
        <v>0</v>
      </c>
      <c r="Z227">
        <v>1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15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114</v>
      </c>
      <c r="B228">
        <v>1</v>
      </c>
      <c r="C228">
        <v>5</v>
      </c>
      <c r="D228">
        <v>0</v>
      </c>
      <c r="G228">
        <v>77</v>
      </c>
      <c r="Q228" t="s">
        <v>1280</v>
      </c>
      <c r="S228">
        <v>0</v>
      </c>
      <c r="Z228">
        <v>1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15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114</v>
      </c>
      <c r="B229">
        <v>1</v>
      </c>
      <c r="C229">
        <v>6</v>
      </c>
      <c r="D229">
        <v>0</v>
      </c>
      <c r="G229">
        <v>0</v>
      </c>
      <c r="Q229" t="s">
        <v>24</v>
      </c>
      <c r="S229">
        <v>0</v>
      </c>
      <c r="Z229">
        <v>0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15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114</v>
      </c>
      <c r="B230">
        <v>2</v>
      </c>
      <c r="C230">
        <v>1</v>
      </c>
      <c r="D230">
        <v>0</v>
      </c>
      <c r="G230">
        <v>181</v>
      </c>
      <c r="Q230" t="s">
        <v>1281</v>
      </c>
      <c r="S230">
        <v>0</v>
      </c>
      <c r="Z230">
        <v>1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15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114</v>
      </c>
      <c r="B231">
        <v>2</v>
      </c>
      <c r="C231">
        <v>2</v>
      </c>
      <c r="D231">
        <v>0</v>
      </c>
      <c r="G231">
        <v>75</v>
      </c>
      <c r="Q231" t="s">
        <v>1282</v>
      </c>
      <c r="S231">
        <v>0</v>
      </c>
      <c r="Z231">
        <v>2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15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114</v>
      </c>
      <c r="B232">
        <v>2</v>
      </c>
      <c r="C232">
        <v>3</v>
      </c>
      <c r="D232">
        <v>0</v>
      </c>
      <c r="G232">
        <v>36</v>
      </c>
      <c r="Q232" t="s">
        <v>135</v>
      </c>
      <c r="S232">
        <v>0</v>
      </c>
      <c r="Z232">
        <v>3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15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114</v>
      </c>
      <c r="B233">
        <v>2</v>
      </c>
      <c r="C233">
        <v>4</v>
      </c>
      <c r="D233">
        <v>0</v>
      </c>
      <c r="G233">
        <v>202</v>
      </c>
      <c r="Q233" t="s">
        <v>1283</v>
      </c>
      <c r="S233">
        <v>0</v>
      </c>
      <c r="Z233">
        <v>2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15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114</v>
      </c>
      <c r="B234">
        <v>2</v>
      </c>
      <c r="C234">
        <v>5</v>
      </c>
      <c r="D234">
        <v>0</v>
      </c>
      <c r="G234">
        <v>186</v>
      </c>
      <c r="Q234" t="s">
        <v>1284</v>
      </c>
      <c r="S234">
        <v>0</v>
      </c>
      <c r="Z234">
        <v>2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15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114</v>
      </c>
      <c r="B235">
        <v>2</v>
      </c>
      <c r="C235">
        <v>6</v>
      </c>
      <c r="D235">
        <v>0</v>
      </c>
      <c r="G235">
        <v>11</v>
      </c>
      <c r="Q235" t="s">
        <v>1285</v>
      </c>
      <c r="S235">
        <v>0</v>
      </c>
      <c r="Z235">
        <v>1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15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115</v>
      </c>
      <c r="B236">
        <v>1</v>
      </c>
      <c r="C236">
        <v>1</v>
      </c>
      <c r="D236">
        <v>0</v>
      </c>
      <c r="G236">
        <v>0</v>
      </c>
      <c r="Q236" t="s">
        <v>24</v>
      </c>
      <c r="S236">
        <v>0</v>
      </c>
      <c r="Z236">
        <v>0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16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115</v>
      </c>
      <c r="B237">
        <v>1</v>
      </c>
      <c r="C237">
        <v>2</v>
      </c>
      <c r="D237">
        <v>0</v>
      </c>
      <c r="G237">
        <v>211</v>
      </c>
      <c r="Q237" t="s">
        <v>1286</v>
      </c>
      <c r="S237">
        <v>0</v>
      </c>
      <c r="Z237">
        <v>3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16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115</v>
      </c>
      <c r="B238">
        <v>1</v>
      </c>
      <c r="C238">
        <v>3</v>
      </c>
      <c r="D238">
        <v>0</v>
      </c>
      <c r="G238">
        <v>82</v>
      </c>
      <c r="Q238" t="s">
        <v>1287</v>
      </c>
      <c r="S238">
        <v>0</v>
      </c>
      <c r="Z238">
        <v>3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16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115</v>
      </c>
      <c r="B239">
        <v>1</v>
      </c>
      <c r="C239">
        <v>4</v>
      </c>
      <c r="D239">
        <v>0</v>
      </c>
      <c r="G239">
        <v>182</v>
      </c>
      <c r="Q239" t="s">
        <v>1288</v>
      </c>
      <c r="S239">
        <v>0</v>
      </c>
      <c r="Z239">
        <v>3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16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115</v>
      </c>
      <c r="B240">
        <v>1</v>
      </c>
      <c r="C240">
        <v>5</v>
      </c>
      <c r="D240">
        <v>0</v>
      </c>
      <c r="G240">
        <v>0</v>
      </c>
      <c r="Q240" t="s">
        <v>24</v>
      </c>
      <c r="S240">
        <v>0</v>
      </c>
      <c r="Z240">
        <v>0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16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115</v>
      </c>
      <c r="B241">
        <v>1</v>
      </c>
      <c r="C241">
        <v>6</v>
      </c>
      <c r="D241">
        <v>0</v>
      </c>
      <c r="G241">
        <v>0</v>
      </c>
      <c r="Q241" t="s">
        <v>24</v>
      </c>
      <c r="S241">
        <v>0</v>
      </c>
      <c r="Z241">
        <v>0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16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116</v>
      </c>
      <c r="B242">
        <v>1</v>
      </c>
      <c r="C242">
        <v>1</v>
      </c>
      <c r="D242">
        <v>0</v>
      </c>
      <c r="G242">
        <v>0</v>
      </c>
      <c r="Q242" t="s">
        <v>24</v>
      </c>
      <c r="S242">
        <v>0</v>
      </c>
      <c r="Z242">
        <v>0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17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116</v>
      </c>
      <c r="B243">
        <v>1</v>
      </c>
      <c r="C243">
        <v>2</v>
      </c>
      <c r="D243">
        <v>0</v>
      </c>
      <c r="G243">
        <v>74</v>
      </c>
      <c r="Q243" t="s">
        <v>1289</v>
      </c>
      <c r="S243">
        <v>0</v>
      </c>
      <c r="Z243">
        <v>3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17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116</v>
      </c>
      <c r="B244">
        <v>1</v>
      </c>
      <c r="C244">
        <v>3</v>
      </c>
      <c r="D244">
        <v>0</v>
      </c>
      <c r="G244">
        <v>63</v>
      </c>
      <c r="Q244" t="s">
        <v>1290</v>
      </c>
      <c r="S244">
        <v>0</v>
      </c>
      <c r="Z244">
        <v>4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17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116</v>
      </c>
      <c r="B245">
        <v>1</v>
      </c>
      <c r="C245">
        <v>4</v>
      </c>
      <c r="D245">
        <v>0</v>
      </c>
      <c r="G245">
        <v>73</v>
      </c>
      <c r="Q245" t="s">
        <v>1291</v>
      </c>
      <c r="S245">
        <v>0</v>
      </c>
      <c r="Z245">
        <v>3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17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116</v>
      </c>
      <c r="B246">
        <v>1</v>
      </c>
      <c r="C246">
        <v>5</v>
      </c>
      <c r="D246">
        <v>0</v>
      </c>
      <c r="G246">
        <v>0</v>
      </c>
      <c r="Q246" t="s">
        <v>24</v>
      </c>
      <c r="S246">
        <v>0</v>
      </c>
      <c r="Z246">
        <v>0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17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116</v>
      </c>
      <c r="B247">
        <v>1</v>
      </c>
      <c r="C247">
        <v>6</v>
      </c>
      <c r="D247">
        <v>0</v>
      </c>
      <c r="G247">
        <v>0</v>
      </c>
      <c r="Q247" t="s">
        <v>24</v>
      </c>
      <c r="S247">
        <v>0</v>
      </c>
      <c r="Z247">
        <v>0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17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117</v>
      </c>
      <c r="B248">
        <v>1</v>
      </c>
      <c r="C248">
        <v>1</v>
      </c>
      <c r="D248">
        <v>0</v>
      </c>
      <c r="G248">
        <v>0</v>
      </c>
      <c r="Q248" t="s">
        <v>24</v>
      </c>
      <c r="S248">
        <v>0</v>
      </c>
      <c r="Z248">
        <v>0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18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117</v>
      </c>
      <c r="B249">
        <v>1</v>
      </c>
      <c r="C249">
        <v>2</v>
      </c>
      <c r="D249">
        <v>0</v>
      </c>
      <c r="G249">
        <v>86</v>
      </c>
      <c r="Q249" t="s">
        <v>1292</v>
      </c>
      <c r="S249">
        <v>0</v>
      </c>
      <c r="Z249">
        <v>1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18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117</v>
      </c>
      <c r="B250">
        <v>1</v>
      </c>
      <c r="C250">
        <v>3</v>
      </c>
      <c r="D250">
        <v>0</v>
      </c>
      <c r="G250">
        <v>174</v>
      </c>
      <c r="Q250" t="s">
        <v>1293</v>
      </c>
      <c r="S250">
        <v>0</v>
      </c>
      <c r="Z250">
        <v>2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18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117</v>
      </c>
      <c r="B251">
        <v>1</v>
      </c>
      <c r="C251">
        <v>4</v>
      </c>
      <c r="D251">
        <v>0</v>
      </c>
      <c r="G251">
        <v>85</v>
      </c>
      <c r="Q251" t="s">
        <v>1294</v>
      </c>
      <c r="S251">
        <v>0</v>
      </c>
      <c r="Z251">
        <v>1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18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117</v>
      </c>
      <c r="B252">
        <v>1</v>
      </c>
      <c r="C252">
        <v>5</v>
      </c>
      <c r="D252">
        <v>0</v>
      </c>
      <c r="G252">
        <v>0</v>
      </c>
      <c r="Q252" t="s">
        <v>24</v>
      </c>
      <c r="S252">
        <v>0</v>
      </c>
      <c r="Z252">
        <v>0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18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117</v>
      </c>
      <c r="B253">
        <v>1</v>
      </c>
      <c r="C253">
        <v>6</v>
      </c>
      <c r="D253">
        <v>0</v>
      </c>
      <c r="G253">
        <v>0</v>
      </c>
      <c r="Q253" t="s">
        <v>24</v>
      </c>
      <c r="S253">
        <v>0</v>
      </c>
      <c r="Z253">
        <v>0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18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117</v>
      </c>
      <c r="B254">
        <v>2</v>
      </c>
      <c r="C254">
        <v>1</v>
      </c>
      <c r="D254">
        <v>0</v>
      </c>
      <c r="G254">
        <v>119</v>
      </c>
      <c r="Q254" t="s">
        <v>273</v>
      </c>
      <c r="S254">
        <v>0</v>
      </c>
      <c r="Z254">
        <v>2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18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117</v>
      </c>
      <c r="B255">
        <v>2</v>
      </c>
      <c r="C255">
        <v>2</v>
      </c>
      <c r="D255">
        <v>0</v>
      </c>
      <c r="G255">
        <v>102</v>
      </c>
      <c r="Q255" t="s">
        <v>1295</v>
      </c>
      <c r="S255">
        <v>0</v>
      </c>
      <c r="Z255">
        <v>2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18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117</v>
      </c>
      <c r="B256">
        <v>2</v>
      </c>
      <c r="C256">
        <v>3</v>
      </c>
      <c r="D256">
        <v>0</v>
      </c>
      <c r="G256">
        <v>101</v>
      </c>
      <c r="Q256" t="s">
        <v>1296</v>
      </c>
      <c r="S256">
        <v>0</v>
      </c>
      <c r="Z256">
        <v>2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18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117</v>
      </c>
      <c r="B257">
        <v>2</v>
      </c>
      <c r="C257">
        <v>4</v>
      </c>
      <c r="D257">
        <v>0</v>
      </c>
      <c r="G257">
        <v>213</v>
      </c>
      <c r="Q257" t="s">
        <v>1297</v>
      </c>
      <c r="S257">
        <v>0</v>
      </c>
      <c r="Z257">
        <v>2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18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117</v>
      </c>
      <c r="B258">
        <v>2</v>
      </c>
      <c r="C258">
        <v>5</v>
      </c>
      <c r="D258">
        <v>0</v>
      </c>
      <c r="G258">
        <v>83</v>
      </c>
      <c r="Q258" t="s">
        <v>1298</v>
      </c>
      <c r="S258">
        <v>0</v>
      </c>
      <c r="Z258">
        <v>3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18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117</v>
      </c>
      <c r="B259">
        <v>2</v>
      </c>
      <c r="C259">
        <v>6</v>
      </c>
      <c r="D259">
        <v>0</v>
      </c>
      <c r="G259">
        <v>103</v>
      </c>
      <c r="Q259" t="s">
        <v>1299</v>
      </c>
      <c r="S259">
        <v>0</v>
      </c>
      <c r="Z259">
        <v>2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18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117</v>
      </c>
      <c r="B260">
        <v>3</v>
      </c>
      <c r="C260">
        <v>1</v>
      </c>
      <c r="D260">
        <v>0</v>
      </c>
      <c r="G260">
        <v>98</v>
      </c>
      <c r="Q260" t="s">
        <v>1300</v>
      </c>
      <c r="S260">
        <v>0</v>
      </c>
      <c r="Z260">
        <v>3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18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117</v>
      </c>
      <c r="B261">
        <v>3</v>
      </c>
      <c r="C261">
        <v>2</v>
      </c>
      <c r="D261">
        <v>0</v>
      </c>
      <c r="G261">
        <v>23</v>
      </c>
      <c r="Q261" t="s">
        <v>1301</v>
      </c>
      <c r="S261">
        <v>0</v>
      </c>
      <c r="Z261">
        <v>3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18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117</v>
      </c>
      <c r="B262">
        <v>3</v>
      </c>
      <c r="C262">
        <v>3</v>
      </c>
      <c r="D262">
        <v>0</v>
      </c>
      <c r="G262">
        <v>42</v>
      </c>
      <c r="Q262" t="s">
        <v>1302</v>
      </c>
      <c r="S262">
        <v>0</v>
      </c>
      <c r="Z262">
        <v>4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18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117</v>
      </c>
      <c r="B263">
        <v>3</v>
      </c>
      <c r="C263">
        <v>4</v>
      </c>
      <c r="D263">
        <v>0</v>
      </c>
      <c r="G263">
        <v>84</v>
      </c>
      <c r="Q263" t="s">
        <v>1303</v>
      </c>
      <c r="S263">
        <v>0</v>
      </c>
      <c r="Z263">
        <v>2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18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117</v>
      </c>
      <c r="B264">
        <v>3</v>
      </c>
      <c r="C264">
        <v>5</v>
      </c>
      <c r="D264">
        <v>0</v>
      </c>
      <c r="G264">
        <v>182</v>
      </c>
      <c r="Q264" t="s">
        <v>1304</v>
      </c>
      <c r="S264">
        <v>0</v>
      </c>
      <c r="Z264">
        <v>3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18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117</v>
      </c>
      <c r="B265">
        <v>3</v>
      </c>
      <c r="C265">
        <v>6</v>
      </c>
      <c r="D265">
        <v>0</v>
      </c>
      <c r="G265">
        <v>214</v>
      </c>
      <c r="Q265" t="s">
        <v>1305</v>
      </c>
      <c r="S265">
        <v>0</v>
      </c>
      <c r="Z265">
        <v>2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18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118</v>
      </c>
      <c r="B266">
        <v>1</v>
      </c>
      <c r="C266">
        <v>1</v>
      </c>
      <c r="D266">
        <v>0</v>
      </c>
      <c r="G266">
        <v>0</v>
      </c>
      <c r="Q266" t="s">
        <v>24</v>
      </c>
      <c r="S266">
        <v>0</v>
      </c>
      <c r="Z266">
        <v>0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19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118</v>
      </c>
      <c r="B267">
        <v>1</v>
      </c>
      <c r="C267">
        <v>2</v>
      </c>
      <c r="D267">
        <v>0</v>
      </c>
      <c r="G267">
        <v>50</v>
      </c>
      <c r="Q267" t="s">
        <v>1306</v>
      </c>
      <c r="S267">
        <v>0</v>
      </c>
      <c r="Z267">
        <v>1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19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118</v>
      </c>
      <c r="B268">
        <v>1</v>
      </c>
      <c r="C268">
        <v>3</v>
      </c>
      <c r="D268">
        <v>0</v>
      </c>
      <c r="G268">
        <v>181</v>
      </c>
      <c r="Q268" t="s">
        <v>1307</v>
      </c>
      <c r="S268">
        <v>0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19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118</v>
      </c>
      <c r="B269">
        <v>1</v>
      </c>
      <c r="C269">
        <v>4</v>
      </c>
      <c r="D269">
        <v>0</v>
      </c>
      <c r="G269">
        <v>139</v>
      </c>
      <c r="Q269" t="s">
        <v>1308</v>
      </c>
      <c r="S269">
        <v>0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19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118</v>
      </c>
      <c r="B270">
        <v>1</v>
      </c>
      <c r="C270">
        <v>5</v>
      </c>
      <c r="D270">
        <v>0</v>
      </c>
      <c r="G270">
        <v>0</v>
      </c>
      <c r="Q270" t="s">
        <v>24</v>
      </c>
      <c r="S270">
        <v>0</v>
      </c>
      <c r="Z270">
        <v>0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19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118</v>
      </c>
      <c r="B271">
        <v>1</v>
      </c>
      <c r="C271">
        <v>6</v>
      </c>
      <c r="D271">
        <v>0</v>
      </c>
      <c r="G271">
        <v>0</v>
      </c>
      <c r="Q271" t="s">
        <v>24</v>
      </c>
      <c r="S271">
        <v>0</v>
      </c>
      <c r="Z271">
        <v>0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19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118</v>
      </c>
      <c r="B272">
        <v>2</v>
      </c>
      <c r="C272">
        <v>1</v>
      </c>
      <c r="D272">
        <v>0</v>
      </c>
      <c r="G272">
        <v>60</v>
      </c>
      <c r="Q272" t="s">
        <v>1309</v>
      </c>
      <c r="S272">
        <v>0</v>
      </c>
      <c r="Z272">
        <v>2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19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118</v>
      </c>
      <c r="B273">
        <v>2</v>
      </c>
      <c r="C273">
        <v>2</v>
      </c>
      <c r="D273">
        <v>0</v>
      </c>
      <c r="G273">
        <v>76</v>
      </c>
      <c r="Q273" t="s">
        <v>1310</v>
      </c>
      <c r="S273">
        <v>0</v>
      </c>
      <c r="Z273">
        <v>2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19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118</v>
      </c>
      <c r="B274">
        <v>2</v>
      </c>
      <c r="C274">
        <v>3</v>
      </c>
      <c r="D274">
        <v>0</v>
      </c>
      <c r="G274">
        <v>188</v>
      </c>
      <c r="Q274" t="s">
        <v>1311</v>
      </c>
      <c r="S274">
        <v>0</v>
      </c>
      <c r="Z274">
        <v>2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19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118</v>
      </c>
      <c r="B275">
        <v>2</v>
      </c>
      <c r="C275">
        <v>4</v>
      </c>
      <c r="D275">
        <v>0</v>
      </c>
      <c r="G275">
        <v>180</v>
      </c>
      <c r="Q275" t="s">
        <v>1312</v>
      </c>
      <c r="S275">
        <v>0</v>
      </c>
      <c r="Z275">
        <v>2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19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118</v>
      </c>
      <c r="B276">
        <v>2</v>
      </c>
      <c r="C276">
        <v>5</v>
      </c>
      <c r="D276">
        <v>0</v>
      </c>
      <c r="G276">
        <v>10</v>
      </c>
      <c r="Q276" t="s">
        <v>1313</v>
      </c>
      <c r="S276">
        <v>0</v>
      </c>
      <c r="Z276">
        <v>2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19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118</v>
      </c>
      <c r="B277">
        <v>2</v>
      </c>
      <c r="C277">
        <v>6</v>
      </c>
      <c r="D277">
        <v>0</v>
      </c>
      <c r="G277">
        <v>11</v>
      </c>
      <c r="Q277" t="s">
        <v>1314</v>
      </c>
      <c r="S277">
        <v>0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19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118</v>
      </c>
      <c r="B278">
        <v>3</v>
      </c>
      <c r="C278">
        <v>1</v>
      </c>
      <c r="D278">
        <v>0</v>
      </c>
      <c r="G278">
        <v>216</v>
      </c>
      <c r="Q278" t="s">
        <v>1315</v>
      </c>
      <c r="S278">
        <v>0</v>
      </c>
      <c r="Z278">
        <v>3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19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118</v>
      </c>
      <c r="B279">
        <v>3</v>
      </c>
      <c r="C279">
        <v>2</v>
      </c>
      <c r="D279">
        <v>0</v>
      </c>
      <c r="G279">
        <v>113</v>
      </c>
      <c r="Q279" t="s">
        <v>1316</v>
      </c>
      <c r="S279">
        <v>0</v>
      </c>
      <c r="Z279">
        <v>3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19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118</v>
      </c>
      <c r="B280">
        <v>3</v>
      </c>
      <c r="C280">
        <v>3</v>
      </c>
      <c r="D280">
        <v>0</v>
      </c>
      <c r="G280">
        <v>156</v>
      </c>
      <c r="Q280" t="s">
        <v>1317</v>
      </c>
      <c r="S280">
        <v>0</v>
      </c>
      <c r="Z280">
        <v>3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19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118</v>
      </c>
      <c r="B281">
        <v>3</v>
      </c>
      <c r="C281">
        <v>4</v>
      </c>
      <c r="D281">
        <v>0</v>
      </c>
      <c r="G281">
        <v>125</v>
      </c>
      <c r="Q281" t="s">
        <v>1318</v>
      </c>
      <c r="S281">
        <v>0</v>
      </c>
      <c r="Z281">
        <v>3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19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118</v>
      </c>
      <c r="B282">
        <v>3</v>
      </c>
      <c r="C282">
        <v>5</v>
      </c>
      <c r="D282">
        <v>0</v>
      </c>
      <c r="G282">
        <v>49</v>
      </c>
      <c r="Q282" t="s">
        <v>1319</v>
      </c>
      <c r="S282">
        <v>0</v>
      </c>
      <c r="Z282">
        <v>2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19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118</v>
      </c>
      <c r="B283">
        <v>3</v>
      </c>
      <c r="C283">
        <v>6</v>
      </c>
      <c r="D283">
        <v>0</v>
      </c>
      <c r="G283">
        <v>9</v>
      </c>
      <c r="Q283" t="s">
        <v>1320</v>
      </c>
      <c r="S283">
        <v>0</v>
      </c>
      <c r="Z283">
        <v>2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19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118</v>
      </c>
      <c r="B284">
        <v>4</v>
      </c>
      <c r="C284">
        <v>1</v>
      </c>
      <c r="D284">
        <v>0</v>
      </c>
      <c r="G284">
        <v>37</v>
      </c>
      <c r="Q284" t="s">
        <v>1321</v>
      </c>
      <c r="S284">
        <v>0</v>
      </c>
      <c r="Z284">
        <v>3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19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118</v>
      </c>
      <c r="B285">
        <v>4</v>
      </c>
      <c r="C285">
        <v>2</v>
      </c>
      <c r="D285">
        <v>0</v>
      </c>
      <c r="G285">
        <v>48</v>
      </c>
      <c r="Q285" t="s">
        <v>1322</v>
      </c>
      <c r="S285">
        <v>0</v>
      </c>
      <c r="Z285">
        <v>3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19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118</v>
      </c>
      <c r="B286">
        <v>4</v>
      </c>
      <c r="C286">
        <v>3</v>
      </c>
      <c r="D286">
        <v>0</v>
      </c>
      <c r="G286">
        <v>111</v>
      </c>
      <c r="Q286" t="s">
        <v>1323</v>
      </c>
      <c r="S286">
        <v>0</v>
      </c>
      <c r="Z286">
        <v>3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19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118</v>
      </c>
      <c r="B287">
        <v>4</v>
      </c>
      <c r="C287">
        <v>4</v>
      </c>
      <c r="D287">
        <v>0</v>
      </c>
      <c r="G287">
        <v>74</v>
      </c>
      <c r="Q287" t="s">
        <v>1324</v>
      </c>
      <c r="S287">
        <v>0</v>
      </c>
      <c r="Z287">
        <v>3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19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118</v>
      </c>
      <c r="B288">
        <v>4</v>
      </c>
      <c r="C288">
        <v>5</v>
      </c>
      <c r="D288">
        <v>0</v>
      </c>
      <c r="G288">
        <v>47</v>
      </c>
      <c r="Q288" t="s">
        <v>1325</v>
      </c>
      <c r="S288">
        <v>0</v>
      </c>
      <c r="Z288">
        <v>3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19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118</v>
      </c>
      <c r="B289">
        <v>4</v>
      </c>
      <c r="C289">
        <v>6</v>
      </c>
      <c r="D289">
        <v>0</v>
      </c>
      <c r="G289">
        <v>57</v>
      </c>
      <c r="Q289" t="s">
        <v>1326</v>
      </c>
      <c r="S289">
        <v>0</v>
      </c>
      <c r="Z289">
        <v>3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19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119</v>
      </c>
      <c r="B290">
        <v>1</v>
      </c>
      <c r="C290">
        <v>1</v>
      </c>
      <c r="D290">
        <v>0</v>
      </c>
      <c r="G290">
        <v>0</v>
      </c>
      <c r="Q290" t="s">
        <v>24</v>
      </c>
      <c r="S290">
        <v>0</v>
      </c>
      <c r="Z290">
        <v>0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20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119</v>
      </c>
      <c r="B291">
        <v>1</v>
      </c>
      <c r="C291">
        <v>2</v>
      </c>
      <c r="D291">
        <v>0</v>
      </c>
      <c r="G291">
        <v>85</v>
      </c>
      <c r="Q291" t="s">
        <v>1327</v>
      </c>
      <c r="S291">
        <v>0</v>
      </c>
      <c r="Z291">
        <v>1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20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119</v>
      </c>
      <c r="B292">
        <v>1</v>
      </c>
      <c r="C292">
        <v>3</v>
      </c>
      <c r="D292">
        <v>0</v>
      </c>
      <c r="G292">
        <v>209</v>
      </c>
      <c r="Q292" t="s">
        <v>1328</v>
      </c>
      <c r="S292">
        <v>0</v>
      </c>
      <c r="Z292">
        <v>2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20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119</v>
      </c>
      <c r="B293">
        <v>1</v>
      </c>
      <c r="C293">
        <v>4</v>
      </c>
      <c r="D293">
        <v>0</v>
      </c>
      <c r="G293">
        <v>176</v>
      </c>
      <c r="Q293" t="s">
        <v>1329</v>
      </c>
      <c r="S293">
        <v>0</v>
      </c>
      <c r="Z293">
        <v>1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20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119</v>
      </c>
      <c r="B294">
        <v>1</v>
      </c>
      <c r="C294">
        <v>5</v>
      </c>
      <c r="D294">
        <v>0</v>
      </c>
      <c r="G294">
        <v>0</v>
      </c>
      <c r="Q294" t="s">
        <v>24</v>
      </c>
      <c r="S294">
        <v>0</v>
      </c>
      <c r="Z294">
        <v>0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20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119</v>
      </c>
      <c r="B295">
        <v>1</v>
      </c>
      <c r="C295">
        <v>6</v>
      </c>
      <c r="D295">
        <v>0</v>
      </c>
      <c r="G295">
        <v>0</v>
      </c>
      <c r="Q295" t="s">
        <v>24</v>
      </c>
      <c r="S295">
        <v>0</v>
      </c>
      <c r="Z295">
        <v>0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20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119</v>
      </c>
      <c r="B296">
        <v>2</v>
      </c>
      <c r="C296">
        <v>1</v>
      </c>
      <c r="D296">
        <v>0</v>
      </c>
      <c r="G296">
        <v>0</v>
      </c>
      <c r="Q296" t="s">
        <v>24</v>
      </c>
      <c r="S296">
        <v>0</v>
      </c>
      <c r="Z296">
        <v>0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20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119</v>
      </c>
      <c r="B297">
        <v>2</v>
      </c>
      <c r="C297">
        <v>2</v>
      </c>
      <c r="D297">
        <v>0</v>
      </c>
      <c r="G297">
        <v>107</v>
      </c>
      <c r="Q297" t="s">
        <v>148</v>
      </c>
      <c r="S297">
        <v>0</v>
      </c>
      <c r="Z297">
        <v>2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20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119</v>
      </c>
      <c r="B298">
        <v>2</v>
      </c>
      <c r="C298">
        <v>3</v>
      </c>
      <c r="D298">
        <v>0</v>
      </c>
      <c r="G298">
        <v>103</v>
      </c>
      <c r="Q298" t="s">
        <v>142</v>
      </c>
      <c r="S298">
        <v>0</v>
      </c>
      <c r="Z298">
        <v>2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20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119</v>
      </c>
      <c r="B299">
        <v>2</v>
      </c>
      <c r="C299">
        <v>4</v>
      </c>
      <c r="D299">
        <v>0</v>
      </c>
      <c r="G299">
        <v>200</v>
      </c>
      <c r="Q299" t="s">
        <v>1330</v>
      </c>
      <c r="S299">
        <v>0</v>
      </c>
      <c r="Z299">
        <v>2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20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119</v>
      </c>
      <c r="B300">
        <v>2</v>
      </c>
      <c r="C300">
        <v>5</v>
      </c>
      <c r="D300">
        <v>0</v>
      </c>
      <c r="G300">
        <v>130</v>
      </c>
      <c r="Q300" t="s">
        <v>1331</v>
      </c>
      <c r="S300">
        <v>0</v>
      </c>
      <c r="Z300">
        <v>2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20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119</v>
      </c>
      <c r="B301">
        <v>2</v>
      </c>
      <c r="C301">
        <v>6</v>
      </c>
      <c r="D301">
        <v>0</v>
      </c>
      <c r="G301">
        <v>0</v>
      </c>
      <c r="Q301" t="s">
        <v>24</v>
      </c>
      <c r="S301">
        <v>0</v>
      </c>
      <c r="Z301">
        <v>0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20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119</v>
      </c>
      <c r="B302">
        <v>3</v>
      </c>
      <c r="C302">
        <v>1</v>
      </c>
      <c r="D302">
        <v>0</v>
      </c>
      <c r="G302">
        <v>165</v>
      </c>
      <c r="Q302" t="s">
        <v>1332</v>
      </c>
      <c r="S302">
        <v>0</v>
      </c>
      <c r="Z302">
        <v>2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20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119</v>
      </c>
      <c r="B303">
        <v>3</v>
      </c>
      <c r="C303">
        <v>2</v>
      </c>
      <c r="D303">
        <v>0</v>
      </c>
      <c r="G303">
        <v>142</v>
      </c>
      <c r="Q303" t="s">
        <v>1333</v>
      </c>
      <c r="S303">
        <v>0</v>
      </c>
      <c r="Z303">
        <v>3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20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119</v>
      </c>
      <c r="B304">
        <v>3</v>
      </c>
      <c r="C304">
        <v>3</v>
      </c>
      <c r="D304">
        <v>0</v>
      </c>
      <c r="G304">
        <v>194</v>
      </c>
      <c r="Q304" t="s">
        <v>1334</v>
      </c>
      <c r="S304">
        <v>0</v>
      </c>
      <c r="Z304">
        <v>3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20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119</v>
      </c>
      <c r="B305">
        <v>3</v>
      </c>
      <c r="C305">
        <v>4</v>
      </c>
      <c r="D305">
        <v>0</v>
      </c>
      <c r="G305">
        <v>45</v>
      </c>
      <c r="Q305" t="s">
        <v>177</v>
      </c>
      <c r="S305">
        <v>0</v>
      </c>
      <c r="Z305">
        <v>2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20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119</v>
      </c>
      <c r="B306">
        <v>3</v>
      </c>
      <c r="C306">
        <v>5</v>
      </c>
      <c r="D306">
        <v>0</v>
      </c>
      <c r="G306">
        <v>150</v>
      </c>
      <c r="Q306" t="s">
        <v>1335</v>
      </c>
      <c r="S306">
        <v>0</v>
      </c>
      <c r="Z306">
        <v>3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20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119</v>
      </c>
      <c r="B307">
        <v>3</v>
      </c>
      <c r="C307">
        <v>6</v>
      </c>
      <c r="D307">
        <v>0</v>
      </c>
      <c r="G307">
        <v>197</v>
      </c>
      <c r="Q307" t="s">
        <v>1336</v>
      </c>
      <c r="S307">
        <v>0</v>
      </c>
      <c r="Z307">
        <v>3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20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119</v>
      </c>
      <c r="B308">
        <v>4</v>
      </c>
      <c r="C308">
        <v>1</v>
      </c>
      <c r="D308">
        <v>0</v>
      </c>
      <c r="G308">
        <v>160</v>
      </c>
      <c r="Q308" t="s">
        <v>1337</v>
      </c>
      <c r="S308">
        <v>0</v>
      </c>
      <c r="Z308">
        <v>4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20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119</v>
      </c>
      <c r="B309">
        <v>4</v>
      </c>
      <c r="C309">
        <v>2</v>
      </c>
      <c r="D309">
        <v>0</v>
      </c>
      <c r="G309">
        <v>67</v>
      </c>
      <c r="Q309" t="s">
        <v>1338</v>
      </c>
      <c r="S309">
        <v>0</v>
      </c>
      <c r="Z309">
        <v>3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20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119</v>
      </c>
      <c r="B310">
        <v>4</v>
      </c>
      <c r="C310">
        <v>3</v>
      </c>
      <c r="D310">
        <v>0</v>
      </c>
      <c r="G310">
        <v>206</v>
      </c>
      <c r="Q310" t="s">
        <v>1339</v>
      </c>
      <c r="S310">
        <v>0</v>
      </c>
      <c r="Z310">
        <v>3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20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119</v>
      </c>
      <c r="B311">
        <v>4</v>
      </c>
      <c r="C311">
        <v>4</v>
      </c>
      <c r="D311">
        <v>0</v>
      </c>
      <c r="G311">
        <v>43</v>
      </c>
      <c r="Q311" t="s">
        <v>1340</v>
      </c>
      <c r="S311">
        <v>0</v>
      </c>
      <c r="Z311">
        <v>3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20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119</v>
      </c>
      <c r="B312">
        <v>4</v>
      </c>
      <c r="C312">
        <v>5</v>
      </c>
      <c r="D312">
        <v>0</v>
      </c>
      <c r="G312">
        <v>171</v>
      </c>
      <c r="Q312" t="s">
        <v>1341</v>
      </c>
      <c r="S312">
        <v>0</v>
      </c>
      <c r="Z312">
        <v>4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20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119</v>
      </c>
      <c r="B313">
        <v>4</v>
      </c>
      <c r="C313">
        <v>6</v>
      </c>
      <c r="D313">
        <v>0</v>
      </c>
      <c r="G313">
        <v>195</v>
      </c>
      <c r="Q313" t="s">
        <v>1342</v>
      </c>
      <c r="S313">
        <v>0</v>
      </c>
      <c r="Z313">
        <v>3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20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119</v>
      </c>
      <c r="B314">
        <v>5</v>
      </c>
      <c r="C314">
        <v>1</v>
      </c>
      <c r="D314">
        <v>0</v>
      </c>
      <c r="G314">
        <v>20</v>
      </c>
      <c r="Q314" t="s">
        <v>1343</v>
      </c>
      <c r="S314">
        <v>0</v>
      </c>
      <c r="Z314">
        <v>4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20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119</v>
      </c>
      <c r="B315">
        <v>5</v>
      </c>
      <c r="C315">
        <v>2</v>
      </c>
      <c r="D315">
        <v>0</v>
      </c>
      <c r="G315">
        <v>148</v>
      </c>
      <c r="Q315" t="s">
        <v>1344</v>
      </c>
      <c r="S315">
        <v>0</v>
      </c>
      <c r="Z315">
        <v>4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20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119</v>
      </c>
      <c r="B316">
        <v>5</v>
      </c>
      <c r="C316">
        <v>3</v>
      </c>
      <c r="D316">
        <v>0</v>
      </c>
      <c r="G316">
        <v>61</v>
      </c>
      <c r="Q316" t="s">
        <v>1345</v>
      </c>
      <c r="S316">
        <v>0</v>
      </c>
      <c r="Z316">
        <v>4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20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119</v>
      </c>
      <c r="B317">
        <v>5</v>
      </c>
      <c r="C317">
        <v>4</v>
      </c>
      <c r="D317">
        <v>0</v>
      </c>
      <c r="G317">
        <v>118</v>
      </c>
      <c r="Q317" t="s">
        <v>1346</v>
      </c>
      <c r="S317">
        <v>0</v>
      </c>
      <c r="Z317">
        <v>3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20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119</v>
      </c>
      <c r="B318">
        <v>5</v>
      </c>
      <c r="C318">
        <v>5</v>
      </c>
      <c r="D318">
        <v>0</v>
      </c>
      <c r="G318">
        <v>173</v>
      </c>
      <c r="Q318" t="s">
        <v>1347</v>
      </c>
      <c r="S318">
        <v>0</v>
      </c>
      <c r="Z318">
        <v>2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20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119</v>
      </c>
      <c r="B319">
        <v>5</v>
      </c>
      <c r="C319">
        <v>6</v>
      </c>
      <c r="D319">
        <v>0</v>
      </c>
      <c r="G319">
        <v>105</v>
      </c>
      <c r="Q319" t="s">
        <v>1348</v>
      </c>
      <c r="S319">
        <v>0</v>
      </c>
      <c r="Z319">
        <v>4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20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119</v>
      </c>
      <c r="B320">
        <v>6</v>
      </c>
      <c r="C320">
        <v>1</v>
      </c>
      <c r="D320">
        <v>0</v>
      </c>
      <c r="G320">
        <v>164</v>
      </c>
      <c r="Q320" t="s">
        <v>1349</v>
      </c>
      <c r="S320">
        <v>0</v>
      </c>
      <c r="Z320">
        <v>3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20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119</v>
      </c>
      <c r="B321">
        <v>6</v>
      </c>
      <c r="C321">
        <v>2</v>
      </c>
      <c r="D321">
        <v>0</v>
      </c>
      <c r="G321">
        <v>219</v>
      </c>
      <c r="Q321" t="s">
        <v>1350</v>
      </c>
      <c r="S321">
        <v>0</v>
      </c>
      <c r="Z321">
        <v>4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20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119</v>
      </c>
      <c r="B322">
        <v>6</v>
      </c>
      <c r="C322">
        <v>3</v>
      </c>
      <c r="D322">
        <v>0</v>
      </c>
      <c r="G322">
        <v>44</v>
      </c>
      <c r="Q322" t="s">
        <v>1351</v>
      </c>
      <c r="S322">
        <v>0</v>
      </c>
      <c r="Z322">
        <v>3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20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119</v>
      </c>
      <c r="B323">
        <v>6</v>
      </c>
      <c r="C323">
        <v>4</v>
      </c>
      <c r="D323">
        <v>0</v>
      </c>
      <c r="G323">
        <v>158</v>
      </c>
      <c r="Q323" t="s">
        <v>1352</v>
      </c>
      <c r="S323">
        <v>0</v>
      </c>
      <c r="Z323">
        <v>4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20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119</v>
      </c>
      <c r="B324">
        <v>6</v>
      </c>
      <c r="C324">
        <v>5</v>
      </c>
      <c r="D324">
        <v>0</v>
      </c>
      <c r="G324">
        <v>159</v>
      </c>
      <c r="Q324" t="s">
        <v>1353</v>
      </c>
      <c r="S324">
        <v>0</v>
      </c>
      <c r="Z324">
        <v>4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20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119</v>
      </c>
      <c r="B325">
        <v>6</v>
      </c>
      <c r="C325">
        <v>6</v>
      </c>
      <c r="D325">
        <v>0</v>
      </c>
      <c r="G325">
        <v>114</v>
      </c>
      <c r="Q325" t="s">
        <v>1354</v>
      </c>
      <c r="S325">
        <v>0</v>
      </c>
      <c r="Z325">
        <v>3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20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120</v>
      </c>
      <c r="B326">
        <v>1</v>
      </c>
      <c r="C326">
        <v>1</v>
      </c>
      <c r="D326">
        <v>0</v>
      </c>
      <c r="G326">
        <v>0</v>
      </c>
      <c r="Q326" t="s">
        <v>24</v>
      </c>
      <c r="S326">
        <v>0</v>
      </c>
      <c r="Z326">
        <v>0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21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120</v>
      </c>
      <c r="B327">
        <v>1</v>
      </c>
      <c r="C327">
        <v>2</v>
      </c>
      <c r="D327">
        <v>0</v>
      </c>
      <c r="G327">
        <v>190</v>
      </c>
      <c r="Q327" t="s">
        <v>1355</v>
      </c>
      <c r="S327">
        <v>0</v>
      </c>
      <c r="Z327">
        <v>1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21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120</v>
      </c>
      <c r="B328">
        <v>1</v>
      </c>
      <c r="C328">
        <v>3</v>
      </c>
      <c r="D328">
        <v>0</v>
      </c>
      <c r="G328">
        <v>60</v>
      </c>
      <c r="Q328" t="s">
        <v>1356</v>
      </c>
      <c r="S328">
        <v>0</v>
      </c>
      <c r="Z328">
        <v>2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21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120</v>
      </c>
      <c r="B329">
        <v>1</v>
      </c>
      <c r="C329">
        <v>4</v>
      </c>
      <c r="D329">
        <v>0</v>
      </c>
      <c r="G329">
        <v>191</v>
      </c>
      <c r="Q329" t="s">
        <v>1357</v>
      </c>
      <c r="S329">
        <v>0</v>
      </c>
      <c r="Z329">
        <v>1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21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120</v>
      </c>
      <c r="B330">
        <v>1</v>
      </c>
      <c r="C330">
        <v>5</v>
      </c>
      <c r="D330">
        <v>0</v>
      </c>
      <c r="G330">
        <v>0</v>
      </c>
      <c r="Q330" t="s">
        <v>24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21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120</v>
      </c>
      <c r="B331">
        <v>1</v>
      </c>
      <c r="C331">
        <v>6</v>
      </c>
      <c r="D331">
        <v>0</v>
      </c>
      <c r="G331">
        <v>0</v>
      </c>
      <c r="Q331" t="s">
        <v>24</v>
      </c>
      <c r="S331">
        <v>0</v>
      </c>
      <c r="Z331">
        <v>0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21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120</v>
      </c>
      <c r="B332">
        <v>2</v>
      </c>
      <c r="C332">
        <v>1</v>
      </c>
      <c r="D332">
        <v>0</v>
      </c>
      <c r="G332">
        <v>69</v>
      </c>
      <c r="Q332" t="s">
        <v>1358</v>
      </c>
      <c r="S332">
        <v>0</v>
      </c>
      <c r="Z332">
        <v>2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21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120</v>
      </c>
      <c r="B333">
        <v>2</v>
      </c>
      <c r="C333">
        <v>2</v>
      </c>
      <c r="D333">
        <v>0</v>
      </c>
      <c r="G333">
        <v>180</v>
      </c>
      <c r="Q333" t="s">
        <v>1359</v>
      </c>
      <c r="S333">
        <v>0</v>
      </c>
      <c r="Z333">
        <v>2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21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120</v>
      </c>
      <c r="B334">
        <v>2</v>
      </c>
      <c r="C334">
        <v>3</v>
      </c>
      <c r="D334">
        <v>0</v>
      </c>
      <c r="G334">
        <v>38</v>
      </c>
      <c r="Q334" t="s">
        <v>1360</v>
      </c>
      <c r="S334">
        <v>0</v>
      </c>
      <c r="Z334">
        <v>3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21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120</v>
      </c>
      <c r="B335">
        <v>2</v>
      </c>
      <c r="C335">
        <v>4</v>
      </c>
      <c r="D335">
        <v>0</v>
      </c>
      <c r="G335">
        <v>218</v>
      </c>
      <c r="Q335" t="s">
        <v>1361</v>
      </c>
      <c r="S335">
        <v>0</v>
      </c>
      <c r="Z335">
        <v>2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21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120</v>
      </c>
      <c r="B336">
        <v>2</v>
      </c>
      <c r="C336">
        <v>5</v>
      </c>
      <c r="D336">
        <v>0</v>
      </c>
      <c r="G336">
        <v>59</v>
      </c>
      <c r="Q336" t="s">
        <v>1362</v>
      </c>
      <c r="S336">
        <v>0</v>
      </c>
      <c r="Z336">
        <v>2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21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120</v>
      </c>
      <c r="B337">
        <v>2</v>
      </c>
      <c r="C337">
        <v>6</v>
      </c>
      <c r="D337">
        <v>0</v>
      </c>
      <c r="G337">
        <v>65</v>
      </c>
      <c r="Q337" t="s">
        <v>1363</v>
      </c>
      <c r="S337">
        <v>0</v>
      </c>
      <c r="Z337">
        <v>2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21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120</v>
      </c>
      <c r="B338">
        <v>3</v>
      </c>
      <c r="C338">
        <v>1</v>
      </c>
      <c r="D338">
        <v>0</v>
      </c>
      <c r="G338">
        <v>1</v>
      </c>
      <c r="Q338" t="s">
        <v>1364</v>
      </c>
      <c r="S338">
        <v>0</v>
      </c>
      <c r="Z338">
        <v>3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21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120</v>
      </c>
      <c r="B339">
        <v>3</v>
      </c>
      <c r="C339">
        <v>2</v>
      </c>
      <c r="D339">
        <v>0</v>
      </c>
      <c r="G339">
        <v>112</v>
      </c>
      <c r="Q339" t="s">
        <v>1353</v>
      </c>
      <c r="S339">
        <v>0</v>
      </c>
      <c r="Z339">
        <v>3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21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120</v>
      </c>
      <c r="B340">
        <v>3</v>
      </c>
      <c r="C340">
        <v>3</v>
      </c>
      <c r="D340">
        <v>0</v>
      </c>
      <c r="G340">
        <v>2</v>
      </c>
      <c r="Q340" t="s">
        <v>1365</v>
      </c>
      <c r="S340">
        <v>0</v>
      </c>
      <c r="Z340">
        <v>3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21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120</v>
      </c>
      <c r="B341">
        <v>3</v>
      </c>
      <c r="C341">
        <v>4</v>
      </c>
      <c r="D341">
        <v>0</v>
      </c>
      <c r="G341">
        <v>184</v>
      </c>
      <c r="Q341" t="s">
        <v>1366</v>
      </c>
      <c r="S341">
        <v>0</v>
      </c>
      <c r="Z341">
        <v>3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21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120</v>
      </c>
      <c r="B342">
        <v>3</v>
      </c>
      <c r="C342">
        <v>5</v>
      </c>
      <c r="D342">
        <v>0</v>
      </c>
      <c r="G342">
        <v>187</v>
      </c>
      <c r="Q342" t="s">
        <v>1367</v>
      </c>
      <c r="S342">
        <v>0</v>
      </c>
      <c r="Z342">
        <v>2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21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120</v>
      </c>
      <c r="B343">
        <v>3</v>
      </c>
      <c r="C343">
        <v>6</v>
      </c>
      <c r="D343">
        <v>0</v>
      </c>
      <c r="G343">
        <v>75</v>
      </c>
      <c r="Q343" t="s">
        <v>1368</v>
      </c>
      <c r="S343">
        <v>0</v>
      </c>
      <c r="Z343">
        <v>2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21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120</v>
      </c>
      <c r="B344">
        <v>4</v>
      </c>
      <c r="C344">
        <v>1</v>
      </c>
      <c r="D344">
        <v>0</v>
      </c>
      <c r="G344">
        <v>62</v>
      </c>
      <c r="Q344" t="s">
        <v>1369</v>
      </c>
      <c r="S344">
        <v>0</v>
      </c>
      <c r="Z344">
        <v>4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21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120</v>
      </c>
      <c r="B345">
        <v>4</v>
      </c>
      <c r="C345">
        <v>2</v>
      </c>
      <c r="D345">
        <v>0</v>
      </c>
      <c r="G345">
        <v>185</v>
      </c>
      <c r="Q345" t="s">
        <v>1370</v>
      </c>
      <c r="S345">
        <v>0</v>
      </c>
      <c r="Z345">
        <v>3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21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120</v>
      </c>
      <c r="B346">
        <v>4</v>
      </c>
      <c r="C346">
        <v>3</v>
      </c>
      <c r="D346">
        <v>0</v>
      </c>
      <c r="G346">
        <v>177</v>
      </c>
      <c r="Q346" t="s">
        <v>1371</v>
      </c>
      <c r="S346">
        <v>0</v>
      </c>
      <c r="Z346">
        <v>4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21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120</v>
      </c>
      <c r="B347">
        <v>4</v>
      </c>
      <c r="C347">
        <v>4</v>
      </c>
      <c r="D347">
        <v>0</v>
      </c>
      <c r="G347">
        <v>138</v>
      </c>
      <c r="Q347" t="s">
        <v>1372</v>
      </c>
      <c r="S347">
        <v>0</v>
      </c>
      <c r="Z347">
        <v>3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21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120</v>
      </c>
      <c r="B348">
        <v>4</v>
      </c>
      <c r="C348">
        <v>5</v>
      </c>
      <c r="D348">
        <v>0</v>
      </c>
      <c r="G348">
        <v>36</v>
      </c>
      <c r="Q348" t="s">
        <v>1373</v>
      </c>
      <c r="S348">
        <v>0</v>
      </c>
      <c r="Z348">
        <v>3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21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120</v>
      </c>
      <c r="B349">
        <v>4</v>
      </c>
      <c r="C349">
        <v>6</v>
      </c>
      <c r="D349">
        <v>0</v>
      </c>
      <c r="G349">
        <v>179</v>
      </c>
      <c r="Q349" t="s">
        <v>1374</v>
      </c>
      <c r="S349">
        <v>0</v>
      </c>
      <c r="Z349">
        <v>2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21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120</v>
      </c>
      <c r="B350">
        <v>5</v>
      </c>
      <c r="C350">
        <v>1</v>
      </c>
      <c r="D350">
        <v>0</v>
      </c>
      <c r="G350">
        <v>135</v>
      </c>
      <c r="Q350" t="s">
        <v>1375</v>
      </c>
      <c r="S350">
        <v>0</v>
      </c>
      <c r="Z350">
        <v>4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21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120</v>
      </c>
      <c r="B351">
        <v>5</v>
      </c>
      <c r="C351">
        <v>2</v>
      </c>
      <c r="D351">
        <v>0</v>
      </c>
      <c r="G351">
        <v>115</v>
      </c>
      <c r="Q351" t="s">
        <v>1376</v>
      </c>
      <c r="S351">
        <v>0</v>
      </c>
      <c r="Z351">
        <v>4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21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120</v>
      </c>
      <c r="B352">
        <v>5</v>
      </c>
      <c r="C352">
        <v>3</v>
      </c>
      <c r="D352">
        <v>0</v>
      </c>
      <c r="G352">
        <v>71</v>
      </c>
      <c r="Q352" t="s">
        <v>1377</v>
      </c>
      <c r="S352">
        <v>0</v>
      </c>
      <c r="Z352">
        <v>4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21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120</v>
      </c>
      <c r="B353">
        <v>5</v>
      </c>
      <c r="C353">
        <v>4</v>
      </c>
      <c r="D353">
        <v>0</v>
      </c>
      <c r="G353">
        <v>169</v>
      </c>
      <c r="Q353" t="s">
        <v>1378</v>
      </c>
      <c r="S353">
        <v>0</v>
      </c>
      <c r="Z353">
        <v>3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21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120</v>
      </c>
      <c r="B354">
        <v>5</v>
      </c>
      <c r="C354">
        <v>5</v>
      </c>
      <c r="D354">
        <v>0</v>
      </c>
      <c r="G354">
        <v>73</v>
      </c>
      <c r="Q354" t="s">
        <v>270</v>
      </c>
      <c r="S354">
        <v>0</v>
      </c>
      <c r="Z354">
        <v>3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21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120</v>
      </c>
      <c r="B355">
        <v>5</v>
      </c>
      <c r="C355">
        <v>6</v>
      </c>
      <c r="D355">
        <v>0</v>
      </c>
      <c r="G355">
        <v>3</v>
      </c>
      <c r="Q355" t="s">
        <v>1371</v>
      </c>
      <c r="S355">
        <v>0</v>
      </c>
      <c r="Z355">
        <v>3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21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121</v>
      </c>
      <c r="B356">
        <v>1</v>
      </c>
      <c r="C356">
        <v>1</v>
      </c>
      <c r="D356">
        <v>0</v>
      </c>
      <c r="G356">
        <v>0</v>
      </c>
      <c r="Q356" t="s">
        <v>24</v>
      </c>
      <c r="S356">
        <v>0</v>
      </c>
      <c r="Z356">
        <v>0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22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121</v>
      </c>
      <c r="B357">
        <v>1</v>
      </c>
      <c r="C357">
        <v>2</v>
      </c>
      <c r="D357">
        <v>0</v>
      </c>
      <c r="G357">
        <v>144</v>
      </c>
      <c r="Q357" t="s">
        <v>1379</v>
      </c>
      <c r="S357">
        <v>0</v>
      </c>
      <c r="Z357">
        <v>2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22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121</v>
      </c>
      <c r="B358">
        <v>1</v>
      </c>
      <c r="C358">
        <v>3</v>
      </c>
      <c r="D358">
        <v>0</v>
      </c>
      <c r="G358">
        <v>129</v>
      </c>
      <c r="Q358" t="s">
        <v>1380</v>
      </c>
      <c r="S358">
        <v>0</v>
      </c>
      <c r="Z358">
        <v>2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22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121</v>
      </c>
      <c r="B359">
        <v>1</v>
      </c>
      <c r="C359">
        <v>4</v>
      </c>
      <c r="D359">
        <v>0</v>
      </c>
      <c r="G359">
        <v>175</v>
      </c>
      <c r="Q359" t="s">
        <v>1381</v>
      </c>
      <c r="S359">
        <v>0</v>
      </c>
      <c r="Z359">
        <v>2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22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121</v>
      </c>
      <c r="B360">
        <v>1</v>
      </c>
      <c r="C360">
        <v>5</v>
      </c>
      <c r="D360">
        <v>0</v>
      </c>
      <c r="G360">
        <v>0</v>
      </c>
      <c r="Q360" t="s">
        <v>24</v>
      </c>
      <c r="S360">
        <v>0</v>
      </c>
      <c r="Z360">
        <v>0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22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121</v>
      </c>
      <c r="B361">
        <v>1</v>
      </c>
      <c r="C361">
        <v>6</v>
      </c>
      <c r="D361">
        <v>0</v>
      </c>
      <c r="G361">
        <v>0</v>
      </c>
      <c r="Q361" t="s">
        <v>24</v>
      </c>
      <c r="S361">
        <v>0</v>
      </c>
      <c r="Z361">
        <v>0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22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121</v>
      </c>
      <c r="B362">
        <v>2</v>
      </c>
      <c r="C362">
        <v>1</v>
      </c>
      <c r="D362">
        <v>0</v>
      </c>
      <c r="G362">
        <v>0</v>
      </c>
      <c r="Q362" t="s">
        <v>24</v>
      </c>
      <c r="S362">
        <v>0</v>
      </c>
      <c r="Z362">
        <v>0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22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121</v>
      </c>
      <c r="B363">
        <v>2</v>
      </c>
      <c r="C363">
        <v>2</v>
      </c>
      <c r="D363">
        <v>0</v>
      </c>
      <c r="G363">
        <v>27</v>
      </c>
      <c r="Q363" t="s">
        <v>1382</v>
      </c>
      <c r="S363">
        <v>0</v>
      </c>
      <c r="Z363">
        <v>2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22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121</v>
      </c>
      <c r="B364">
        <v>2</v>
      </c>
      <c r="C364">
        <v>3</v>
      </c>
      <c r="D364">
        <v>0</v>
      </c>
      <c r="G364">
        <v>43</v>
      </c>
      <c r="Q364" t="s">
        <v>141</v>
      </c>
      <c r="S364">
        <v>0</v>
      </c>
      <c r="Z364">
        <v>3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22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121</v>
      </c>
      <c r="B365">
        <v>2</v>
      </c>
      <c r="C365">
        <v>4</v>
      </c>
      <c r="D365">
        <v>0</v>
      </c>
      <c r="G365">
        <v>46</v>
      </c>
      <c r="Q365" t="s">
        <v>141</v>
      </c>
      <c r="S365">
        <v>0</v>
      </c>
      <c r="Z365">
        <v>1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22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121</v>
      </c>
      <c r="B366">
        <v>2</v>
      </c>
      <c r="C366">
        <v>5</v>
      </c>
      <c r="D366">
        <v>0</v>
      </c>
      <c r="G366">
        <v>29</v>
      </c>
      <c r="Q366" t="s">
        <v>1383</v>
      </c>
      <c r="S366">
        <v>0</v>
      </c>
      <c r="Z366">
        <v>2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22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121</v>
      </c>
      <c r="B367">
        <v>2</v>
      </c>
      <c r="C367">
        <v>6</v>
      </c>
      <c r="D367">
        <v>0</v>
      </c>
      <c r="G367">
        <v>0</v>
      </c>
      <c r="Q367" t="s">
        <v>24</v>
      </c>
      <c r="S367">
        <v>0</v>
      </c>
      <c r="Z367">
        <v>0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22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121</v>
      </c>
      <c r="B368">
        <v>3</v>
      </c>
      <c r="C368">
        <v>1</v>
      </c>
      <c r="D368">
        <v>0</v>
      </c>
      <c r="G368">
        <v>24</v>
      </c>
      <c r="Q368" t="s">
        <v>1384</v>
      </c>
      <c r="S368">
        <v>0</v>
      </c>
      <c r="Z368">
        <v>3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22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121</v>
      </c>
      <c r="B369">
        <v>3</v>
      </c>
      <c r="C369">
        <v>2</v>
      </c>
      <c r="D369">
        <v>0</v>
      </c>
      <c r="G369">
        <v>199</v>
      </c>
      <c r="Q369" t="s">
        <v>1385</v>
      </c>
      <c r="S369">
        <v>0</v>
      </c>
      <c r="Z369">
        <v>3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22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121</v>
      </c>
      <c r="B370">
        <v>3</v>
      </c>
      <c r="C370">
        <v>3</v>
      </c>
      <c r="D370">
        <v>0</v>
      </c>
      <c r="G370">
        <v>22</v>
      </c>
      <c r="Q370" t="s">
        <v>1386</v>
      </c>
      <c r="S370">
        <v>0</v>
      </c>
      <c r="Z370">
        <v>3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22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121</v>
      </c>
      <c r="B371">
        <v>3</v>
      </c>
      <c r="C371">
        <v>4</v>
      </c>
      <c r="D371">
        <v>0</v>
      </c>
      <c r="G371">
        <v>205</v>
      </c>
      <c r="Q371" t="s">
        <v>1387</v>
      </c>
      <c r="S371">
        <v>0</v>
      </c>
      <c r="Z371">
        <v>3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22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121</v>
      </c>
      <c r="B372">
        <v>3</v>
      </c>
      <c r="C372">
        <v>5</v>
      </c>
      <c r="D372">
        <v>0</v>
      </c>
      <c r="G372">
        <v>25</v>
      </c>
      <c r="Q372" t="s">
        <v>1388</v>
      </c>
      <c r="S372">
        <v>0</v>
      </c>
      <c r="Z372">
        <v>3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22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121</v>
      </c>
      <c r="B373">
        <v>3</v>
      </c>
      <c r="C373">
        <v>6</v>
      </c>
      <c r="D373">
        <v>0</v>
      </c>
      <c r="G373">
        <v>26</v>
      </c>
      <c r="Q373" t="s">
        <v>1389</v>
      </c>
      <c r="S373">
        <v>0</v>
      </c>
      <c r="Z373">
        <v>2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22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122</v>
      </c>
      <c r="B374">
        <v>1</v>
      </c>
      <c r="C374">
        <v>1</v>
      </c>
      <c r="D374">
        <v>0</v>
      </c>
      <c r="G374">
        <v>0</v>
      </c>
      <c r="Q374" t="s">
        <v>24</v>
      </c>
      <c r="S374">
        <v>0</v>
      </c>
      <c r="Z374">
        <v>0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23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122</v>
      </c>
      <c r="B375">
        <v>1</v>
      </c>
      <c r="C375">
        <v>2</v>
      </c>
      <c r="D375">
        <v>0</v>
      </c>
      <c r="G375">
        <v>77</v>
      </c>
      <c r="Q375" t="s">
        <v>271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23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122</v>
      </c>
      <c r="B376">
        <v>1</v>
      </c>
      <c r="C376">
        <v>3</v>
      </c>
      <c r="D376">
        <v>0</v>
      </c>
      <c r="G376">
        <v>58</v>
      </c>
      <c r="Q376" t="s">
        <v>1390</v>
      </c>
      <c r="S376">
        <v>0</v>
      </c>
      <c r="Z376">
        <v>3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23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122</v>
      </c>
      <c r="B377">
        <v>1</v>
      </c>
      <c r="C377">
        <v>4</v>
      </c>
      <c r="D377">
        <v>0</v>
      </c>
      <c r="G377">
        <v>8</v>
      </c>
      <c r="Q377" t="s">
        <v>1391</v>
      </c>
      <c r="S377">
        <v>0</v>
      </c>
      <c r="Z377">
        <v>2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23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122</v>
      </c>
      <c r="B378">
        <v>1</v>
      </c>
      <c r="C378">
        <v>5</v>
      </c>
      <c r="D378">
        <v>0</v>
      </c>
      <c r="G378">
        <v>0</v>
      </c>
      <c r="Q378" t="s">
        <v>24</v>
      </c>
      <c r="S378">
        <v>0</v>
      </c>
      <c r="Z378">
        <v>0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23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122</v>
      </c>
      <c r="B379">
        <v>1</v>
      </c>
      <c r="C379">
        <v>6</v>
      </c>
      <c r="D379">
        <v>0</v>
      </c>
      <c r="G379">
        <v>0</v>
      </c>
      <c r="Q379" t="s">
        <v>24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23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122</v>
      </c>
      <c r="B380">
        <v>2</v>
      </c>
      <c r="C380">
        <v>1</v>
      </c>
      <c r="D380">
        <v>0</v>
      </c>
      <c r="G380">
        <v>6</v>
      </c>
      <c r="Q380" t="s">
        <v>1392</v>
      </c>
      <c r="S380">
        <v>0</v>
      </c>
      <c r="Z380">
        <v>3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23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122</v>
      </c>
      <c r="B381">
        <v>2</v>
      </c>
      <c r="C381">
        <v>2</v>
      </c>
      <c r="D381">
        <v>0</v>
      </c>
      <c r="G381">
        <v>64</v>
      </c>
      <c r="Q381" t="s">
        <v>1393</v>
      </c>
      <c r="S381">
        <v>0</v>
      </c>
      <c r="Z381">
        <v>3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23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122</v>
      </c>
      <c r="B382">
        <v>2</v>
      </c>
      <c r="C382">
        <v>3</v>
      </c>
      <c r="D382">
        <v>0</v>
      </c>
      <c r="G382">
        <v>123</v>
      </c>
      <c r="Q382" t="s">
        <v>1394</v>
      </c>
      <c r="S382">
        <v>0</v>
      </c>
      <c r="Z382">
        <v>4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23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122</v>
      </c>
      <c r="B383">
        <v>2</v>
      </c>
      <c r="C383">
        <v>4</v>
      </c>
      <c r="D383">
        <v>0</v>
      </c>
      <c r="G383">
        <v>124</v>
      </c>
      <c r="Q383" t="s">
        <v>1395</v>
      </c>
      <c r="S383">
        <v>0</v>
      </c>
      <c r="Z383">
        <v>3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23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122</v>
      </c>
      <c r="B384">
        <v>2</v>
      </c>
      <c r="C384">
        <v>5</v>
      </c>
      <c r="D384">
        <v>0</v>
      </c>
      <c r="G384">
        <v>216</v>
      </c>
      <c r="Q384" t="s">
        <v>1396</v>
      </c>
      <c r="S384">
        <v>0</v>
      </c>
      <c r="Z384">
        <v>3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23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122</v>
      </c>
      <c r="B385">
        <v>2</v>
      </c>
      <c r="C385">
        <v>6</v>
      </c>
      <c r="D385">
        <v>0</v>
      </c>
      <c r="G385">
        <v>155</v>
      </c>
      <c r="Q385" t="s">
        <v>1397</v>
      </c>
      <c r="S385">
        <v>0</v>
      </c>
      <c r="Z385">
        <v>3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23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123</v>
      </c>
      <c r="B386">
        <v>1</v>
      </c>
      <c r="C386">
        <v>1</v>
      </c>
      <c r="D386">
        <v>0</v>
      </c>
      <c r="G386">
        <v>0</v>
      </c>
      <c r="Q386" t="s">
        <v>24</v>
      </c>
      <c r="S386">
        <v>0</v>
      </c>
      <c r="Z386">
        <v>0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24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123</v>
      </c>
      <c r="B387">
        <v>1</v>
      </c>
      <c r="C387">
        <v>2</v>
      </c>
      <c r="D387">
        <v>0</v>
      </c>
      <c r="G387">
        <v>131</v>
      </c>
      <c r="Q387" t="s">
        <v>1398</v>
      </c>
      <c r="S387">
        <v>0</v>
      </c>
      <c r="Z387">
        <v>1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24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123</v>
      </c>
      <c r="B388">
        <v>1</v>
      </c>
      <c r="C388">
        <v>3</v>
      </c>
      <c r="D388">
        <v>0</v>
      </c>
      <c r="G388">
        <v>83</v>
      </c>
      <c r="Q388" t="s">
        <v>1399</v>
      </c>
      <c r="S388">
        <v>0</v>
      </c>
      <c r="Z388">
        <v>3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24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123</v>
      </c>
      <c r="B389">
        <v>1</v>
      </c>
      <c r="C389">
        <v>4</v>
      </c>
      <c r="D389">
        <v>0</v>
      </c>
      <c r="G389">
        <v>102</v>
      </c>
      <c r="Q389" t="s">
        <v>1400</v>
      </c>
      <c r="S389">
        <v>0</v>
      </c>
      <c r="Z389">
        <v>2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24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123</v>
      </c>
      <c r="B390">
        <v>1</v>
      </c>
      <c r="C390">
        <v>5</v>
      </c>
      <c r="D390">
        <v>0</v>
      </c>
      <c r="G390">
        <v>0</v>
      </c>
      <c r="Q390" t="s">
        <v>24</v>
      </c>
      <c r="S390">
        <v>0</v>
      </c>
      <c r="Z390">
        <v>0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24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123</v>
      </c>
      <c r="B391">
        <v>1</v>
      </c>
      <c r="C391">
        <v>6</v>
      </c>
      <c r="D391">
        <v>0</v>
      </c>
      <c r="G391">
        <v>0</v>
      </c>
      <c r="Q391" t="s">
        <v>24</v>
      </c>
      <c r="S391">
        <v>0</v>
      </c>
      <c r="Z391">
        <v>0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24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123</v>
      </c>
      <c r="B392">
        <v>2</v>
      </c>
      <c r="C392">
        <v>1</v>
      </c>
      <c r="D392">
        <v>0</v>
      </c>
      <c r="G392">
        <v>52</v>
      </c>
      <c r="Q392" t="s">
        <v>1401</v>
      </c>
      <c r="S392">
        <v>0</v>
      </c>
      <c r="Z392">
        <v>2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24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123</v>
      </c>
      <c r="B393">
        <v>2</v>
      </c>
      <c r="C393">
        <v>2</v>
      </c>
      <c r="D393">
        <v>0</v>
      </c>
      <c r="G393">
        <v>140</v>
      </c>
      <c r="Q393" t="s">
        <v>1402</v>
      </c>
      <c r="S393">
        <v>0</v>
      </c>
      <c r="Z393">
        <v>4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24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123</v>
      </c>
      <c r="B394">
        <v>2</v>
      </c>
      <c r="C394">
        <v>3</v>
      </c>
      <c r="D394">
        <v>0</v>
      </c>
      <c r="G394">
        <v>193</v>
      </c>
      <c r="Q394" t="s">
        <v>140</v>
      </c>
      <c r="S394">
        <v>0</v>
      </c>
      <c r="Z394">
        <v>3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24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123</v>
      </c>
      <c r="B395">
        <v>2</v>
      </c>
      <c r="C395">
        <v>4</v>
      </c>
      <c r="D395">
        <v>0</v>
      </c>
      <c r="G395">
        <v>100</v>
      </c>
      <c r="Q395" t="s">
        <v>1403</v>
      </c>
      <c r="S395">
        <v>0</v>
      </c>
      <c r="Z395">
        <v>3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24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123</v>
      </c>
      <c r="B396">
        <v>2</v>
      </c>
      <c r="C396">
        <v>5</v>
      </c>
      <c r="D396">
        <v>0</v>
      </c>
      <c r="G396">
        <v>161</v>
      </c>
      <c r="Q396" t="s">
        <v>1404</v>
      </c>
      <c r="S396">
        <v>0</v>
      </c>
      <c r="Z396">
        <v>4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24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123</v>
      </c>
      <c r="B397">
        <v>2</v>
      </c>
      <c r="C397">
        <v>6</v>
      </c>
      <c r="D397">
        <v>0</v>
      </c>
      <c r="G397">
        <v>149</v>
      </c>
      <c r="Q397" t="s">
        <v>1405</v>
      </c>
      <c r="S397">
        <v>0</v>
      </c>
      <c r="Z397">
        <v>3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24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124</v>
      </c>
      <c r="B398">
        <v>1</v>
      </c>
      <c r="C398">
        <v>1</v>
      </c>
      <c r="D398">
        <v>0</v>
      </c>
      <c r="G398">
        <v>0</v>
      </c>
      <c r="Q398" t="s">
        <v>24</v>
      </c>
      <c r="S398">
        <v>0</v>
      </c>
      <c r="Z398">
        <v>0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25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124</v>
      </c>
      <c r="B399">
        <v>1</v>
      </c>
      <c r="C399">
        <v>2</v>
      </c>
      <c r="D399">
        <v>0</v>
      </c>
      <c r="G399">
        <v>217</v>
      </c>
      <c r="Q399" t="s">
        <v>1406</v>
      </c>
      <c r="S399">
        <v>0</v>
      </c>
      <c r="Z399">
        <v>3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25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124</v>
      </c>
      <c r="B400">
        <v>1</v>
      </c>
      <c r="C400">
        <v>3</v>
      </c>
      <c r="D400">
        <v>0</v>
      </c>
      <c r="G400">
        <v>147</v>
      </c>
      <c r="Q400" t="s">
        <v>1407</v>
      </c>
      <c r="S400">
        <v>0</v>
      </c>
      <c r="Z400">
        <v>3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25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124</v>
      </c>
      <c r="B401">
        <v>1</v>
      </c>
      <c r="C401">
        <v>4</v>
      </c>
      <c r="D401">
        <v>0</v>
      </c>
      <c r="G401">
        <v>2</v>
      </c>
      <c r="Q401" t="s">
        <v>1408</v>
      </c>
      <c r="S401">
        <v>0</v>
      </c>
      <c r="Z401">
        <v>3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25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124</v>
      </c>
      <c r="B402">
        <v>1</v>
      </c>
      <c r="C402">
        <v>5</v>
      </c>
      <c r="D402">
        <v>0</v>
      </c>
      <c r="G402">
        <v>7</v>
      </c>
      <c r="Q402" t="s">
        <v>1409</v>
      </c>
      <c r="S402">
        <v>0</v>
      </c>
      <c r="Z402">
        <v>2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25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124</v>
      </c>
      <c r="B403">
        <v>1</v>
      </c>
      <c r="C403">
        <v>6</v>
      </c>
      <c r="D403">
        <v>0</v>
      </c>
      <c r="G403">
        <v>0</v>
      </c>
      <c r="Q403" t="s">
        <v>24</v>
      </c>
      <c r="S403">
        <v>0</v>
      </c>
      <c r="Z403">
        <v>0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25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124</v>
      </c>
      <c r="B404">
        <v>2</v>
      </c>
      <c r="C404">
        <v>1</v>
      </c>
      <c r="D404">
        <v>0</v>
      </c>
      <c r="G404">
        <v>5</v>
      </c>
      <c r="Q404" t="s">
        <v>1410</v>
      </c>
      <c r="S404">
        <v>0</v>
      </c>
      <c r="Z404">
        <v>4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25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124</v>
      </c>
      <c r="B405">
        <v>2</v>
      </c>
      <c r="C405">
        <v>2</v>
      </c>
      <c r="D405">
        <v>0</v>
      </c>
      <c r="G405">
        <v>116</v>
      </c>
      <c r="Q405" t="s">
        <v>1411</v>
      </c>
      <c r="S405">
        <v>0</v>
      </c>
      <c r="Z405">
        <v>4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25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124</v>
      </c>
      <c r="B406">
        <v>2</v>
      </c>
      <c r="C406">
        <v>3</v>
      </c>
      <c r="D406">
        <v>0</v>
      </c>
      <c r="G406">
        <v>70</v>
      </c>
      <c r="Q406" t="s">
        <v>1412</v>
      </c>
      <c r="S406">
        <v>0</v>
      </c>
      <c r="Z406">
        <v>4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25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124</v>
      </c>
      <c r="B407">
        <v>2</v>
      </c>
      <c r="C407">
        <v>4</v>
      </c>
      <c r="D407">
        <v>0</v>
      </c>
      <c r="G407">
        <v>126</v>
      </c>
      <c r="Q407" t="s">
        <v>1413</v>
      </c>
      <c r="S407">
        <v>0</v>
      </c>
      <c r="Z407">
        <v>3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25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124</v>
      </c>
      <c r="B408">
        <v>2</v>
      </c>
      <c r="C408">
        <v>5</v>
      </c>
      <c r="D408">
        <v>0</v>
      </c>
      <c r="G408">
        <v>167</v>
      </c>
      <c r="Q408" t="s">
        <v>1414</v>
      </c>
      <c r="S408">
        <v>0</v>
      </c>
      <c r="Z408">
        <v>3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25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124</v>
      </c>
      <c r="B409">
        <v>2</v>
      </c>
      <c r="C409">
        <v>6</v>
      </c>
      <c r="D409">
        <v>0</v>
      </c>
      <c r="G409">
        <v>72</v>
      </c>
      <c r="Q409" t="s">
        <v>1415</v>
      </c>
      <c r="S409">
        <v>0</v>
      </c>
      <c r="Z409">
        <v>3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25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125</v>
      </c>
      <c r="B410">
        <v>1</v>
      </c>
      <c r="C410">
        <v>1</v>
      </c>
      <c r="D410">
        <v>0</v>
      </c>
      <c r="G410">
        <v>103</v>
      </c>
      <c r="Q410" t="s">
        <v>1416</v>
      </c>
      <c r="S410">
        <v>0</v>
      </c>
      <c r="Z410">
        <v>2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26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125</v>
      </c>
      <c r="B411">
        <v>1</v>
      </c>
      <c r="C411">
        <v>2</v>
      </c>
      <c r="D411">
        <v>0</v>
      </c>
      <c r="G411">
        <v>219</v>
      </c>
      <c r="Q411" t="s">
        <v>1417</v>
      </c>
      <c r="S411">
        <v>0</v>
      </c>
      <c r="Z411">
        <v>4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26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125</v>
      </c>
      <c r="B412">
        <v>1</v>
      </c>
      <c r="C412">
        <v>3</v>
      </c>
      <c r="D412">
        <v>0</v>
      </c>
      <c r="G412">
        <v>211</v>
      </c>
      <c r="Q412" t="s">
        <v>1418</v>
      </c>
      <c r="S412">
        <v>0</v>
      </c>
      <c r="Z412">
        <v>3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26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125</v>
      </c>
      <c r="B413">
        <v>1</v>
      </c>
      <c r="C413">
        <v>4</v>
      </c>
      <c r="D413">
        <v>0</v>
      </c>
      <c r="G413">
        <v>207</v>
      </c>
      <c r="Q413" t="s">
        <v>1419</v>
      </c>
      <c r="S413">
        <v>0</v>
      </c>
      <c r="Z413">
        <v>2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26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125</v>
      </c>
      <c r="B414">
        <v>1</v>
      </c>
      <c r="C414">
        <v>5</v>
      </c>
      <c r="D414">
        <v>0</v>
      </c>
      <c r="G414">
        <v>28</v>
      </c>
      <c r="Q414" t="s">
        <v>200</v>
      </c>
      <c r="S414">
        <v>0</v>
      </c>
      <c r="Z414">
        <v>2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26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125</v>
      </c>
      <c r="B415">
        <v>1</v>
      </c>
      <c r="C415">
        <v>6</v>
      </c>
      <c r="D415">
        <v>0</v>
      </c>
      <c r="G415">
        <v>0</v>
      </c>
      <c r="Q415" t="s">
        <v>24</v>
      </c>
      <c r="S415">
        <v>0</v>
      </c>
      <c r="Z415">
        <v>0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26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125</v>
      </c>
      <c r="B416">
        <v>2</v>
      </c>
      <c r="C416">
        <v>1</v>
      </c>
      <c r="D416">
        <v>0</v>
      </c>
      <c r="G416">
        <v>46</v>
      </c>
      <c r="Q416" t="s">
        <v>137</v>
      </c>
      <c r="S416">
        <v>0</v>
      </c>
      <c r="Z416">
        <v>1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26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125</v>
      </c>
      <c r="B417">
        <v>2</v>
      </c>
      <c r="C417">
        <v>2</v>
      </c>
      <c r="D417">
        <v>0</v>
      </c>
      <c r="G417">
        <v>182</v>
      </c>
      <c r="Q417" t="s">
        <v>1330</v>
      </c>
      <c r="S417">
        <v>0</v>
      </c>
      <c r="Z417">
        <v>3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26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125</v>
      </c>
      <c r="B418">
        <v>2</v>
      </c>
      <c r="C418">
        <v>3</v>
      </c>
      <c r="D418">
        <v>0</v>
      </c>
      <c r="G418">
        <v>163</v>
      </c>
      <c r="Q418" t="s">
        <v>1420</v>
      </c>
      <c r="S418">
        <v>0</v>
      </c>
      <c r="Z418">
        <v>3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26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125</v>
      </c>
      <c r="B419">
        <v>2</v>
      </c>
      <c r="C419">
        <v>4</v>
      </c>
      <c r="D419">
        <v>0</v>
      </c>
      <c r="G419">
        <v>44</v>
      </c>
      <c r="Q419" t="s">
        <v>138</v>
      </c>
      <c r="S419">
        <v>0</v>
      </c>
      <c r="Z419">
        <v>3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26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125</v>
      </c>
      <c r="B420">
        <v>2</v>
      </c>
      <c r="C420">
        <v>5</v>
      </c>
      <c r="D420">
        <v>0</v>
      </c>
      <c r="G420">
        <v>21</v>
      </c>
      <c r="Q420" t="s">
        <v>1421</v>
      </c>
      <c r="S420">
        <v>0</v>
      </c>
      <c r="Z420">
        <v>3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26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125</v>
      </c>
      <c r="B421">
        <v>2</v>
      </c>
      <c r="C421">
        <v>6</v>
      </c>
      <c r="D421">
        <v>0</v>
      </c>
      <c r="G421">
        <v>172</v>
      </c>
      <c r="Q421" t="s">
        <v>1422</v>
      </c>
      <c r="S421">
        <v>0</v>
      </c>
      <c r="Z421">
        <v>3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26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125</v>
      </c>
      <c r="B422">
        <v>3</v>
      </c>
      <c r="C422">
        <v>1</v>
      </c>
      <c r="D422">
        <v>0</v>
      </c>
      <c r="G422">
        <v>168</v>
      </c>
      <c r="Q422" t="s">
        <v>1423</v>
      </c>
      <c r="S422">
        <v>0</v>
      </c>
      <c r="Z422">
        <v>2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26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125</v>
      </c>
      <c r="B423">
        <v>3</v>
      </c>
      <c r="C423">
        <v>2</v>
      </c>
      <c r="D423">
        <v>0</v>
      </c>
      <c r="G423">
        <v>196</v>
      </c>
      <c r="Q423" t="s">
        <v>1424</v>
      </c>
      <c r="S423">
        <v>0</v>
      </c>
      <c r="Z423">
        <v>3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26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125</v>
      </c>
      <c r="B424">
        <v>3</v>
      </c>
      <c r="C424">
        <v>3</v>
      </c>
      <c r="D424">
        <v>0</v>
      </c>
      <c r="G424">
        <v>162</v>
      </c>
      <c r="Q424" t="s">
        <v>1425</v>
      </c>
      <c r="S424">
        <v>0</v>
      </c>
      <c r="Z424">
        <v>4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26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125</v>
      </c>
      <c r="B425">
        <v>3</v>
      </c>
      <c r="C425">
        <v>4</v>
      </c>
      <c r="D425">
        <v>0</v>
      </c>
      <c r="G425">
        <v>82</v>
      </c>
      <c r="Q425" t="s">
        <v>1426</v>
      </c>
      <c r="S425">
        <v>0</v>
      </c>
      <c r="Z425">
        <v>3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26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125</v>
      </c>
      <c r="B426">
        <v>3</v>
      </c>
      <c r="C426">
        <v>5</v>
      </c>
      <c r="D426">
        <v>0</v>
      </c>
      <c r="G426">
        <v>204</v>
      </c>
      <c r="Q426" t="s">
        <v>1427</v>
      </c>
      <c r="S426">
        <v>0</v>
      </c>
      <c r="Z426">
        <v>3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26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125</v>
      </c>
      <c r="B427">
        <v>3</v>
      </c>
      <c r="C427">
        <v>6</v>
      </c>
      <c r="D427">
        <v>0</v>
      </c>
      <c r="G427">
        <v>143</v>
      </c>
      <c r="Q427" t="s">
        <v>1428</v>
      </c>
      <c r="S427">
        <v>0</v>
      </c>
      <c r="Z427">
        <v>2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26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126</v>
      </c>
      <c r="B428">
        <v>1</v>
      </c>
      <c r="C428">
        <v>1</v>
      </c>
      <c r="D428">
        <v>0</v>
      </c>
      <c r="G428">
        <v>0</v>
      </c>
      <c r="Q428" t="s">
        <v>24</v>
      </c>
      <c r="S428">
        <v>0</v>
      </c>
      <c r="Z428">
        <v>0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27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126</v>
      </c>
      <c r="B429">
        <v>1</v>
      </c>
      <c r="C429">
        <v>2</v>
      </c>
      <c r="D429">
        <v>0</v>
      </c>
      <c r="G429">
        <v>65</v>
      </c>
      <c r="Q429" t="s">
        <v>1429</v>
      </c>
      <c r="S429">
        <v>0</v>
      </c>
      <c r="Z429">
        <v>2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27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126</v>
      </c>
      <c r="B430">
        <v>1</v>
      </c>
      <c r="C430">
        <v>3</v>
      </c>
      <c r="D430">
        <v>0</v>
      </c>
      <c r="G430">
        <v>49</v>
      </c>
      <c r="Q430" t="s">
        <v>1430</v>
      </c>
      <c r="S430">
        <v>0</v>
      </c>
      <c r="Z430">
        <v>2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27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126</v>
      </c>
      <c r="B431">
        <v>1</v>
      </c>
      <c r="C431">
        <v>4</v>
      </c>
      <c r="D431">
        <v>0</v>
      </c>
      <c r="G431">
        <v>181</v>
      </c>
      <c r="Q431" t="s">
        <v>1431</v>
      </c>
      <c r="S431">
        <v>0</v>
      </c>
      <c r="Z431">
        <v>1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27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126</v>
      </c>
      <c r="B432">
        <v>1</v>
      </c>
      <c r="C432">
        <v>5</v>
      </c>
      <c r="D432">
        <v>0</v>
      </c>
      <c r="G432">
        <v>0</v>
      </c>
      <c r="Q432" t="s">
        <v>24</v>
      </c>
      <c r="S432">
        <v>0</v>
      </c>
      <c r="Z432">
        <v>0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27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126</v>
      </c>
      <c r="B433">
        <v>1</v>
      </c>
      <c r="C433">
        <v>6</v>
      </c>
      <c r="D433">
        <v>0</v>
      </c>
      <c r="G433">
        <v>0</v>
      </c>
      <c r="Q433" t="s">
        <v>24</v>
      </c>
      <c r="S433">
        <v>0</v>
      </c>
      <c r="Z433">
        <v>0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27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126</v>
      </c>
      <c r="B434">
        <v>2</v>
      </c>
      <c r="C434">
        <v>1</v>
      </c>
      <c r="D434">
        <v>0</v>
      </c>
      <c r="G434">
        <v>0</v>
      </c>
      <c r="Q434" t="s">
        <v>24</v>
      </c>
      <c r="S434">
        <v>0</v>
      </c>
      <c r="Z434">
        <v>0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27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126</v>
      </c>
      <c r="B435">
        <v>2</v>
      </c>
      <c r="C435">
        <v>2</v>
      </c>
      <c r="D435">
        <v>0</v>
      </c>
      <c r="G435">
        <v>112</v>
      </c>
      <c r="Q435" t="s">
        <v>139</v>
      </c>
      <c r="S435">
        <v>0</v>
      </c>
      <c r="Z435">
        <v>3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27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126</v>
      </c>
      <c r="B436">
        <v>2</v>
      </c>
      <c r="C436">
        <v>3</v>
      </c>
      <c r="D436">
        <v>0</v>
      </c>
      <c r="G436">
        <v>202</v>
      </c>
      <c r="Q436" t="s">
        <v>1432</v>
      </c>
      <c r="S436">
        <v>0</v>
      </c>
      <c r="Z436">
        <v>2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27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126</v>
      </c>
      <c r="B437">
        <v>2</v>
      </c>
      <c r="C437">
        <v>4</v>
      </c>
      <c r="D437">
        <v>0</v>
      </c>
      <c r="G437">
        <v>3</v>
      </c>
      <c r="Q437" t="s">
        <v>1433</v>
      </c>
      <c r="S437">
        <v>0</v>
      </c>
      <c r="Z437">
        <v>3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27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126</v>
      </c>
      <c r="B438">
        <v>2</v>
      </c>
      <c r="C438">
        <v>5</v>
      </c>
      <c r="D438">
        <v>0</v>
      </c>
      <c r="G438">
        <v>186</v>
      </c>
      <c r="Q438" t="s">
        <v>1434</v>
      </c>
      <c r="S438">
        <v>0</v>
      </c>
      <c r="Z438">
        <v>2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27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126</v>
      </c>
      <c r="B439">
        <v>2</v>
      </c>
      <c r="C439">
        <v>6</v>
      </c>
      <c r="D439">
        <v>0</v>
      </c>
      <c r="G439">
        <v>0</v>
      </c>
      <c r="Q439" t="s">
        <v>24</v>
      </c>
      <c r="S439">
        <v>0</v>
      </c>
      <c r="Z439">
        <v>0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27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126</v>
      </c>
      <c r="B440">
        <v>3</v>
      </c>
      <c r="C440">
        <v>1</v>
      </c>
      <c r="D440">
        <v>0</v>
      </c>
      <c r="G440">
        <v>47</v>
      </c>
      <c r="Q440" t="s">
        <v>1435</v>
      </c>
      <c r="S440">
        <v>0</v>
      </c>
      <c r="Z440">
        <v>3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27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126</v>
      </c>
      <c r="B441">
        <v>3</v>
      </c>
      <c r="C441">
        <v>2</v>
      </c>
      <c r="D441">
        <v>0</v>
      </c>
      <c r="G441">
        <v>111</v>
      </c>
      <c r="Q441" t="s">
        <v>1436</v>
      </c>
      <c r="S441">
        <v>0</v>
      </c>
      <c r="Z441">
        <v>3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27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126</v>
      </c>
      <c r="B442">
        <v>3</v>
      </c>
      <c r="C442">
        <v>3</v>
      </c>
      <c r="D442">
        <v>0</v>
      </c>
      <c r="G442">
        <v>63</v>
      </c>
      <c r="Q442" t="s">
        <v>1437</v>
      </c>
      <c r="S442">
        <v>0</v>
      </c>
      <c r="Z442">
        <v>4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27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126</v>
      </c>
      <c r="B443">
        <v>3</v>
      </c>
      <c r="C443">
        <v>4</v>
      </c>
      <c r="D443">
        <v>0</v>
      </c>
      <c r="G443">
        <v>201</v>
      </c>
      <c r="Q443" t="s">
        <v>1438</v>
      </c>
      <c r="S443">
        <v>0</v>
      </c>
      <c r="Z443">
        <v>3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27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126</v>
      </c>
      <c r="B444">
        <v>3</v>
      </c>
      <c r="C444">
        <v>5</v>
      </c>
      <c r="D444">
        <v>0</v>
      </c>
      <c r="G444">
        <v>74</v>
      </c>
      <c r="Q444" t="s">
        <v>1439</v>
      </c>
      <c r="S444">
        <v>0</v>
      </c>
      <c r="Z444">
        <v>3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27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126</v>
      </c>
      <c r="B445">
        <v>3</v>
      </c>
      <c r="C445">
        <v>6</v>
      </c>
      <c r="D445">
        <v>0</v>
      </c>
      <c r="G445">
        <v>57</v>
      </c>
      <c r="Q445" t="s">
        <v>1440</v>
      </c>
      <c r="S445">
        <v>0</v>
      </c>
      <c r="Z445">
        <v>3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27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129</v>
      </c>
      <c r="B446">
        <v>1</v>
      </c>
      <c r="C446">
        <v>1</v>
      </c>
      <c r="D446">
        <v>0</v>
      </c>
      <c r="G446">
        <v>0</v>
      </c>
      <c r="Q446" t="s">
        <v>24</v>
      </c>
      <c r="S446">
        <v>0</v>
      </c>
      <c r="Z446">
        <v>0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28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129</v>
      </c>
      <c r="B447">
        <v>1</v>
      </c>
      <c r="C447">
        <v>2</v>
      </c>
      <c r="D447">
        <v>0</v>
      </c>
      <c r="G447">
        <v>114</v>
      </c>
      <c r="Q447" t="s">
        <v>1441</v>
      </c>
      <c r="S447">
        <v>0</v>
      </c>
      <c r="Z447">
        <v>3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28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129</v>
      </c>
      <c r="B448">
        <v>1</v>
      </c>
      <c r="C448">
        <v>3</v>
      </c>
      <c r="D448">
        <v>0</v>
      </c>
      <c r="G448">
        <v>99</v>
      </c>
      <c r="Q448" t="s">
        <v>1442</v>
      </c>
      <c r="S448">
        <v>0</v>
      </c>
      <c r="Z448">
        <v>3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28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129</v>
      </c>
      <c r="B449">
        <v>1</v>
      </c>
      <c r="C449">
        <v>4</v>
      </c>
      <c r="D449">
        <v>0</v>
      </c>
      <c r="G449">
        <v>45</v>
      </c>
      <c r="Q449" t="s">
        <v>1443</v>
      </c>
      <c r="S449">
        <v>0</v>
      </c>
      <c r="Z449">
        <v>2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28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129</v>
      </c>
      <c r="B450">
        <v>1</v>
      </c>
      <c r="C450">
        <v>5</v>
      </c>
      <c r="D450">
        <v>0</v>
      </c>
      <c r="G450">
        <v>0</v>
      </c>
      <c r="Q450" t="s">
        <v>24</v>
      </c>
      <c r="S450">
        <v>0</v>
      </c>
      <c r="Z450">
        <v>0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28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129</v>
      </c>
      <c r="B451">
        <v>1</v>
      </c>
      <c r="C451">
        <v>6</v>
      </c>
      <c r="D451">
        <v>0</v>
      </c>
      <c r="G451">
        <v>0</v>
      </c>
      <c r="Q451" t="s">
        <v>24</v>
      </c>
      <c r="S451">
        <v>0</v>
      </c>
      <c r="Z451">
        <v>0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28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129</v>
      </c>
      <c r="B452">
        <v>2</v>
      </c>
      <c r="C452">
        <v>1</v>
      </c>
      <c r="D452">
        <v>0</v>
      </c>
      <c r="G452">
        <v>42</v>
      </c>
      <c r="Q452" t="s">
        <v>1444</v>
      </c>
      <c r="S452">
        <v>0</v>
      </c>
      <c r="Z452">
        <v>4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28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129</v>
      </c>
      <c r="B453">
        <v>2</v>
      </c>
      <c r="C453">
        <v>2</v>
      </c>
      <c r="D453">
        <v>0</v>
      </c>
      <c r="G453">
        <v>51</v>
      </c>
      <c r="Q453" t="s">
        <v>1445</v>
      </c>
      <c r="S453">
        <v>0</v>
      </c>
      <c r="Z453">
        <v>3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28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129</v>
      </c>
      <c r="B454">
        <v>2</v>
      </c>
      <c r="C454">
        <v>3</v>
      </c>
      <c r="D454">
        <v>0</v>
      </c>
      <c r="G454">
        <v>97</v>
      </c>
      <c r="Q454" t="s">
        <v>1446</v>
      </c>
      <c r="S454">
        <v>0</v>
      </c>
      <c r="Z454">
        <v>4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28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129</v>
      </c>
      <c r="B455">
        <v>2</v>
      </c>
      <c r="C455">
        <v>4</v>
      </c>
      <c r="D455">
        <v>0</v>
      </c>
      <c r="G455">
        <v>68</v>
      </c>
      <c r="Q455" t="s">
        <v>1447</v>
      </c>
      <c r="S455">
        <v>0</v>
      </c>
      <c r="Z455">
        <v>2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28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129</v>
      </c>
      <c r="B456">
        <v>2</v>
      </c>
      <c r="C456">
        <v>5</v>
      </c>
      <c r="D456">
        <v>0</v>
      </c>
      <c r="G456">
        <v>66</v>
      </c>
      <c r="Q456" t="s">
        <v>1448</v>
      </c>
      <c r="S456">
        <v>0</v>
      </c>
      <c r="Z456">
        <v>4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28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129</v>
      </c>
      <c r="B457">
        <v>2</v>
      </c>
      <c r="C457">
        <v>6</v>
      </c>
      <c r="D457">
        <v>0</v>
      </c>
      <c r="G457">
        <v>61</v>
      </c>
      <c r="Q457" t="s">
        <v>1449</v>
      </c>
      <c r="S457">
        <v>0</v>
      </c>
      <c r="Z457">
        <v>4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28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130</v>
      </c>
      <c r="B458">
        <v>1</v>
      </c>
      <c r="C458">
        <v>1</v>
      </c>
      <c r="D458">
        <v>0</v>
      </c>
      <c r="G458">
        <v>0</v>
      </c>
      <c r="Q458" t="s">
        <v>24</v>
      </c>
      <c r="S458">
        <v>0</v>
      </c>
      <c r="Z458">
        <v>0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29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130</v>
      </c>
      <c r="B459">
        <v>1</v>
      </c>
      <c r="C459">
        <v>2</v>
      </c>
      <c r="D459">
        <v>0</v>
      </c>
      <c r="G459">
        <v>179</v>
      </c>
      <c r="Q459" t="s">
        <v>1450</v>
      </c>
      <c r="S459">
        <v>0</v>
      </c>
      <c r="Z459">
        <v>2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29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130</v>
      </c>
      <c r="B460">
        <v>1</v>
      </c>
      <c r="C460">
        <v>3</v>
      </c>
      <c r="D460">
        <v>0</v>
      </c>
      <c r="G460">
        <v>136</v>
      </c>
      <c r="Q460" t="s">
        <v>1451</v>
      </c>
      <c r="S460">
        <v>0</v>
      </c>
      <c r="Z460">
        <v>3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29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130</v>
      </c>
      <c r="B461">
        <v>1</v>
      </c>
      <c r="C461">
        <v>4</v>
      </c>
      <c r="D461">
        <v>0</v>
      </c>
      <c r="G461">
        <v>48</v>
      </c>
      <c r="Q461" t="s">
        <v>1452</v>
      </c>
      <c r="S461">
        <v>0</v>
      </c>
      <c r="Z461">
        <v>3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29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130</v>
      </c>
      <c r="B462">
        <v>1</v>
      </c>
      <c r="C462">
        <v>5</v>
      </c>
      <c r="D462">
        <v>0</v>
      </c>
      <c r="G462">
        <v>0</v>
      </c>
      <c r="Q462" t="s">
        <v>24</v>
      </c>
      <c r="S462">
        <v>0</v>
      </c>
      <c r="Z462">
        <v>0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29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130</v>
      </c>
      <c r="B463">
        <v>1</v>
      </c>
      <c r="C463">
        <v>6</v>
      </c>
      <c r="D463">
        <v>0</v>
      </c>
      <c r="G463">
        <v>0</v>
      </c>
      <c r="Q463" t="s">
        <v>24</v>
      </c>
      <c r="S463">
        <v>0</v>
      </c>
      <c r="Z463">
        <v>0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29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130</v>
      </c>
      <c r="B464">
        <v>2</v>
      </c>
      <c r="C464">
        <v>1</v>
      </c>
      <c r="D464">
        <v>0</v>
      </c>
      <c r="G464">
        <v>0</v>
      </c>
      <c r="Q464" t="s">
        <v>24</v>
      </c>
      <c r="S464">
        <v>0</v>
      </c>
      <c r="Z464">
        <v>0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29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130</v>
      </c>
      <c r="B465">
        <v>2</v>
      </c>
      <c r="C465">
        <v>2</v>
      </c>
      <c r="D465">
        <v>0</v>
      </c>
      <c r="G465">
        <v>113</v>
      </c>
      <c r="Q465" t="s">
        <v>1453</v>
      </c>
      <c r="S465">
        <v>0</v>
      </c>
      <c r="Z465">
        <v>3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29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130</v>
      </c>
      <c r="B466">
        <v>2</v>
      </c>
      <c r="C466">
        <v>3</v>
      </c>
      <c r="D466">
        <v>0</v>
      </c>
      <c r="G466">
        <v>137</v>
      </c>
      <c r="Q466" t="s">
        <v>1454</v>
      </c>
      <c r="S466">
        <v>0</v>
      </c>
      <c r="Z466">
        <v>3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29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130</v>
      </c>
      <c r="B467">
        <v>2</v>
      </c>
      <c r="C467">
        <v>4</v>
      </c>
      <c r="D467">
        <v>0</v>
      </c>
      <c r="G467">
        <v>177</v>
      </c>
      <c r="Q467" t="s">
        <v>1455</v>
      </c>
      <c r="S467">
        <v>0</v>
      </c>
      <c r="Z467">
        <v>4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29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130</v>
      </c>
      <c r="B468">
        <v>2</v>
      </c>
      <c r="C468">
        <v>5</v>
      </c>
      <c r="D468">
        <v>0</v>
      </c>
      <c r="G468">
        <v>215</v>
      </c>
      <c r="Q468" t="s">
        <v>1456</v>
      </c>
      <c r="S468">
        <v>0</v>
      </c>
      <c r="Z468">
        <v>3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29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130</v>
      </c>
      <c r="B469">
        <v>2</v>
      </c>
      <c r="C469">
        <v>6</v>
      </c>
      <c r="D469">
        <v>0</v>
      </c>
      <c r="G469">
        <v>0</v>
      </c>
      <c r="Q469" t="s">
        <v>24</v>
      </c>
      <c r="S469">
        <v>0</v>
      </c>
      <c r="Z469">
        <v>0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29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6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1457</v>
      </c>
      <c r="C2" t="s">
        <v>24</v>
      </c>
      <c r="D2" t="s">
        <v>24</v>
      </c>
      <c r="E2" t="s">
        <v>24</v>
      </c>
      <c r="F2" t="s">
        <v>143</v>
      </c>
      <c r="G2" t="s">
        <v>24</v>
      </c>
      <c r="H2" t="s">
        <v>143</v>
      </c>
      <c r="I2" t="s">
        <v>143</v>
      </c>
      <c r="J2" t="s">
        <v>143</v>
      </c>
      <c r="K2" t="s">
        <v>1458</v>
      </c>
    </row>
    <row r="3" spans="1:11" x14ac:dyDescent="0.15">
      <c r="A3">
        <v>2</v>
      </c>
      <c r="B3" t="s">
        <v>1459</v>
      </c>
      <c r="C3" t="s">
        <v>24</v>
      </c>
      <c r="D3" t="s">
        <v>24</v>
      </c>
      <c r="E3" t="s">
        <v>24</v>
      </c>
      <c r="F3" t="s">
        <v>143</v>
      </c>
      <c r="G3" t="s">
        <v>24</v>
      </c>
      <c r="H3" t="s">
        <v>143</v>
      </c>
      <c r="I3" t="s">
        <v>143</v>
      </c>
      <c r="J3" t="s">
        <v>143</v>
      </c>
      <c r="K3" t="s">
        <v>1460</v>
      </c>
    </row>
    <row r="4" spans="1:11" x14ac:dyDescent="0.15">
      <c r="A4">
        <v>3</v>
      </c>
      <c r="B4" t="s">
        <v>1461</v>
      </c>
      <c r="C4" t="s">
        <v>24</v>
      </c>
      <c r="D4" t="s">
        <v>24</v>
      </c>
      <c r="E4" t="s">
        <v>24</v>
      </c>
      <c r="F4" t="s">
        <v>143</v>
      </c>
      <c r="G4" t="s">
        <v>24</v>
      </c>
      <c r="H4" t="s">
        <v>143</v>
      </c>
      <c r="I4" t="s">
        <v>143</v>
      </c>
      <c r="J4" t="s">
        <v>143</v>
      </c>
      <c r="K4" t="s">
        <v>1462</v>
      </c>
    </row>
    <row r="5" spans="1:11" x14ac:dyDescent="0.15">
      <c r="A5">
        <v>4</v>
      </c>
      <c r="B5" t="s">
        <v>1463</v>
      </c>
      <c r="C5" t="s">
        <v>24</v>
      </c>
      <c r="D5" t="s">
        <v>24</v>
      </c>
      <c r="E5" t="s">
        <v>24</v>
      </c>
      <c r="F5" t="s">
        <v>143</v>
      </c>
      <c r="G5" t="s">
        <v>24</v>
      </c>
      <c r="H5" t="s">
        <v>143</v>
      </c>
      <c r="I5" t="s">
        <v>143</v>
      </c>
      <c r="J5" t="s">
        <v>143</v>
      </c>
      <c r="K5" t="s">
        <v>1464</v>
      </c>
    </row>
    <row r="6" spans="1:11" x14ac:dyDescent="0.15">
      <c r="A6">
        <v>5</v>
      </c>
      <c r="B6" t="s">
        <v>266</v>
      </c>
      <c r="C6" t="s">
        <v>24</v>
      </c>
      <c r="D6" t="s">
        <v>24</v>
      </c>
      <c r="E6" t="s">
        <v>24</v>
      </c>
      <c r="F6" t="s">
        <v>143</v>
      </c>
      <c r="G6" t="s">
        <v>24</v>
      </c>
      <c r="H6" t="s">
        <v>143</v>
      </c>
      <c r="I6" t="s">
        <v>143</v>
      </c>
      <c r="J6" t="s">
        <v>143</v>
      </c>
      <c r="K6" t="s">
        <v>267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100</v>
      </c>
      <c r="E2">
        <f>IFERROR(テーブル_Swim01[[#This Row],[競技番号]],"")</f>
        <v>1</v>
      </c>
      <c r="F2">
        <f>IFERROR(テーブル_Swim01[[#This Row],[性別]],"")</f>
        <v>1</v>
      </c>
      <c r="G2" t="str">
        <f>IFERROR(LOOKUP(F2,A:A,B:B),"")</f>
        <v>男子</v>
      </c>
      <c r="H2">
        <f>IFERROR(テーブル_Swim01[[#This Row],[クラス番号]],"")</f>
        <v>5</v>
      </c>
      <c r="I2" t="str">
        <f>IFERROR(LOOKUP(H2,Sheet5!A:A,Sheet5!B:B),"")</f>
        <v>無差別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400m</v>
      </c>
      <c r="L2" t="str">
        <f>IFERROR(テーブル_Swim01[[#This Row],[予決]],"")</f>
        <v>タイム決勝</v>
      </c>
      <c r="M2" t="str">
        <f>IFERROR(CONCATENATE(I2,"  ",G2,"  ",K2,"  ",J2,"  ",L2),"")</f>
        <v>無差別  男子   400m  個人メドレー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2007/03/11</v>
      </c>
      <c r="Q2" s="3">
        <v>42407</v>
      </c>
      <c r="R2">
        <f>IFERROR(DATEDIF(P2,Q2,"Y"),"")</f>
        <v>8</v>
      </c>
    </row>
    <row r="3" spans="1:18" x14ac:dyDescent="0.15">
      <c r="D3">
        <f>IFERROR(テーブル_Swim01[[#This Row],[UID]],"")</f>
        <v>101</v>
      </c>
      <c r="E3">
        <f>IFERROR(テーブル_Swim01[[#This Row],[競技番号]],"")</f>
        <v>2</v>
      </c>
      <c r="F3">
        <f>IFERROR(テーブル_Swim01[[#This Row],[性別]],"")</f>
        <v>2</v>
      </c>
      <c r="G3" t="str">
        <f t="shared" ref="G3:G66" si="0">IFERROR(LOOKUP(F3,A:A,B:B),"")</f>
        <v>女子</v>
      </c>
      <c r="H3">
        <f>IFERROR(テーブル_Swim01[[#This Row],[クラス番号]],"")</f>
        <v>5</v>
      </c>
      <c r="I3" t="str">
        <f>IFERROR(LOOKUP(H3,Sheet5!A:A,Sheet5!B:B),"")</f>
        <v>無差別</v>
      </c>
      <c r="J3" t="str">
        <f>IFERROR(テーブル_Swim01[[#This Row],[種目]],"")</f>
        <v>自由形</v>
      </c>
      <c r="K3" t="str">
        <f>IFERROR(テーブル_Swim01[[#This Row],[距離]],"")</f>
        <v xml:space="preserve">  50m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無差別  女子    50m  自由形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2007/05/18</v>
      </c>
      <c r="Q3" s="3">
        <v>42407</v>
      </c>
      <c r="R3">
        <f t="shared" ref="R3:R66" si="2">IFERROR(DATEDIF(P3,Q3,"Y"),"")</f>
        <v>8</v>
      </c>
    </row>
    <row r="4" spans="1:18" x14ac:dyDescent="0.15">
      <c r="A4" t="s">
        <v>127</v>
      </c>
      <c r="D4">
        <f>IFERROR(テーブル_Swim01[[#This Row],[UID]],"")</f>
        <v>102</v>
      </c>
      <c r="E4">
        <f>IFERROR(テーブル_Swim01[[#This Row],[競技番号]],"")</f>
        <v>3</v>
      </c>
      <c r="F4">
        <f>IFERROR(テーブル_Swim01[[#This Row],[性別]],"")</f>
        <v>1</v>
      </c>
      <c r="G4" t="str">
        <f t="shared" si="0"/>
        <v>男子</v>
      </c>
      <c r="H4">
        <f>IFERROR(テーブル_Swim01[[#This Row],[クラス番号]],"")</f>
        <v>5</v>
      </c>
      <c r="I4" t="str">
        <f>IFERROR(LOOKUP(H4,Sheet5!A:A,Sheet5!B:B),"")</f>
        <v>無差別</v>
      </c>
      <c r="J4" t="str">
        <f>IFERROR(テーブル_Swim01[[#This Row],[種目]],"")</f>
        <v>自由形</v>
      </c>
      <c r="K4" t="str">
        <f>IFERROR(テーブル_Swim01[[#This Row],[距離]],"")</f>
        <v xml:space="preserve">  50m</v>
      </c>
      <c r="L4" t="str">
        <f>IFERROR(テーブル_Swim01[[#This Row],[予決]],"")</f>
        <v>タイム決勝</v>
      </c>
      <c r="M4" t="str">
        <f t="shared" si="1"/>
        <v>無差別  男子    50m  自由形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2007/07/29</v>
      </c>
      <c r="Q4" s="3">
        <v>42407</v>
      </c>
      <c r="R4">
        <f t="shared" si="2"/>
        <v>8</v>
      </c>
    </row>
    <row r="5" spans="1:18" x14ac:dyDescent="0.15">
      <c r="D5">
        <f>IFERROR(テーブル_Swim01[[#This Row],[UID]],"")</f>
        <v>103</v>
      </c>
      <c r="E5">
        <f>IFERROR(テーブル_Swim01[[#This Row],[競技番号]],"")</f>
        <v>4</v>
      </c>
      <c r="F5">
        <f>IFERROR(テーブル_Swim01[[#This Row],[性別]],"")</f>
        <v>2</v>
      </c>
      <c r="G5" t="str">
        <f t="shared" si="0"/>
        <v>女子</v>
      </c>
      <c r="H5">
        <f>IFERROR(テーブル_Swim01[[#This Row],[クラス番号]],"")</f>
        <v>5</v>
      </c>
      <c r="I5" t="str">
        <f>IFERROR(LOOKUP(H5,Sheet5!A:A,Sheet5!B:B),"")</f>
        <v>無差別</v>
      </c>
      <c r="J5" t="str">
        <f>IFERROR(テーブル_Swim01[[#This Row],[種目]],"")</f>
        <v>自由形</v>
      </c>
      <c r="K5" t="str">
        <f>IFERROR(テーブル_Swim01[[#This Row],[距離]],"")</f>
        <v xml:space="preserve"> 200m</v>
      </c>
      <c r="L5" t="str">
        <f>IFERROR(テーブル_Swim01[[#This Row],[予決]],"")</f>
        <v>タイム決勝</v>
      </c>
      <c r="M5" t="str">
        <f t="shared" si="1"/>
        <v>無差別  女子   200m  自由形  タイム決勝</v>
      </c>
      <c r="N5">
        <f>IFERROR(テーブル_Swim01[[#This Row],[競技番号]],"")</f>
        <v>4</v>
      </c>
      <c r="O5">
        <f>IFERROR(テーブル_Swim014[[#This Row],[選手番号]],"")</f>
        <v>5</v>
      </c>
      <c r="P5" t="str">
        <f>IFERROR(Sheet3!Q5,"")</f>
        <v>2005/04/06</v>
      </c>
      <c r="Q5" s="3">
        <v>42407</v>
      </c>
      <c r="R5">
        <f t="shared" si="2"/>
        <v>10</v>
      </c>
    </row>
    <row r="6" spans="1:18" x14ac:dyDescent="0.15">
      <c r="D6">
        <f>IFERROR(テーブル_Swim01[[#This Row],[UID]],"")</f>
        <v>104</v>
      </c>
      <c r="E6">
        <f>IFERROR(テーブル_Swim01[[#This Row],[競技番号]],"")</f>
        <v>5</v>
      </c>
      <c r="F6">
        <f>IFERROR(テーブル_Swim01[[#This Row],[性別]],"")</f>
        <v>1</v>
      </c>
      <c r="G6" t="str">
        <f t="shared" si="0"/>
        <v>男子</v>
      </c>
      <c r="H6">
        <f>IFERROR(テーブル_Swim01[[#This Row],[クラス番号]],"")</f>
        <v>5</v>
      </c>
      <c r="I6" t="str">
        <f>IFERROR(LOOKUP(H6,Sheet5!A:A,Sheet5!B:B),"")</f>
        <v>無差別</v>
      </c>
      <c r="J6" t="str">
        <f>IFERROR(テーブル_Swim01[[#This Row],[種目]],"")</f>
        <v>自由形</v>
      </c>
      <c r="K6" t="str">
        <f>IFERROR(テーブル_Swim01[[#This Row],[距離]],"")</f>
        <v xml:space="preserve"> 200m</v>
      </c>
      <c r="L6" t="str">
        <f>IFERROR(テーブル_Swim01[[#This Row],[予決]],"")</f>
        <v>タイム決勝</v>
      </c>
      <c r="M6" t="str">
        <f t="shared" si="1"/>
        <v>無差別  男子   200m  自由形  タイム決勝</v>
      </c>
      <c r="N6">
        <f>IFERROR(テーブル_Swim01[[#This Row],[競技番号]],"")</f>
        <v>5</v>
      </c>
      <c r="O6">
        <f>IFERROR(テーブル_Swim014[[#This Row],[選手番号]],"")</f>
        <v>6</v>
      </c>
      <c r="P6" t="str">
        <f>IFERROR(Sheet3!Q6,"")</f>
        <v>2006/01/23</v>
      </c>
      <c r="Q6" s="3">
        <v>42407</v>
      </c>
      <c r="R6">
        <f t="shared" si="2"/>
        <v>10</v>
      </c>
    </row>
    <row r="7" spans="1:18" x14ac:dyDescent="0.15">
      <c r="D7">
        <f>IFERROR(テーブル_Swim01[[#This Row],[UID]],"")</f>
        <v>105</v>
      </c>
      <c r="E7">
        <f>IFERROR(テーブル_Swim01[[#This Row],[競技番号]],"")</f>
        <v>6</v>
      </c>
      <c r="F7">
        <f>IFERROR(テーブル_Swim01[[#This Row],[性別]],"")</f>
        <v>2</v>
      </c>
      <c r="G7" t="str">
        <f t="shared" si="0"/>
        <v>女子</v>
      </c>
      <c r="H7">
        <f>IFERROR(テーブル_Swim01[[#This Row],[クラス番号]],"")</f>
        <v>5</v>
      </c>
      <c r="I7" t="str">
        <f>IFERROR(LOOKUP(H7,Sheet5!A:A,Sheet5!B:B),"")</f>
        <v>無差別</v>
      </c>
      <c r="J7" t="str">
        <f>IFERROR(テーブル_Swim01[[#This Row],[種目]],"")</f>
        <v>背泳ぎ</v>
      </c>
      <c r="K7" t="str">
        <f>IFERROR(テーブル_Swim01[[#This Row],[距離]],"")</f>
        <v xml:space="preserve">  50m</v>
      </c>
      <c r="L7" t="str">
        <f>IFERROR(テーブル_Swim01[[#This Row],[予決]],"")</f>
        <v>タイム決勝</v>
      </c>
      <c r="M7" t="str">
        <f t="shared" si="1"/>
        <v>無差別  女子    50m  背泳ぎ  タイム決勝</v>
      </c>
      <c r="N7">
        <f>IFERROR(テーブル_Swim01[[#This Row],[競技番号]],"")</f>
        <v>6</v>
      </c>
      <c r="O7">
        <f>IFERROR(テーブル_Swim014[[#This Row],[選手番号]],"")</f>
        <v>7</v>
      </c>
      <c r="P7" t="str">
        <f>IFERROR(Sheet3!Q7,"")</f>
        <v>2007/10/06</v>
      </c>
      <c r="Q7" s="3">
        <v>42407</v>
      </c>
      <c r="R7">
        <f t="shared" si="2"/>
        <v>8</v>
      </c>
    </row>
    <row r="8" spans="1:18" x14ac:dyDescent="0.15">
      <c r="D8">
        <f>IFERROR(テーブル_Swim01[[#This Row],[UID]],"")</f>
        <v>106</v>
      </c>
      <c r="E8">
        <f>IFERROR(テーブル_Swim01[[#This Row],[競技番号]],"")</f>
        <v>7</v>
      </c>
      <c r="F8">
        <f>IFERROR(テーブル_Swim01[[#This Row],[性別]],"")</f>
        <v>1</v>
      </c>
      <c r="G8" t="str">
        <f t="shared" si="0"/>
        <v>男子</v>
      </c>
      <c r="H8">
        <f>IFERROR(テーブル_Swim01[[#This Row],[クラス番号]],"")</f>
        <v>5</v>
      </c>
      <c r="I8" t="str">
        <f>IFERROR(LOOKUP(H8,Sheet5!A:A,Sheet5!B:B),"")</f>
        <v>無差別</v>
      </c>
      <c r="J8" t="str">
        <f>IFERROR(テーブル_Swim01[[#This Row],[種目]],"")</f>
        <v>背泳ぎ</v>
      </c>
      <c r="K8" t="str">
        <f>IFERROR(テーブル_Swim01[[#This Row],[距離]],"")</f>
        <v xml:space="preserve">  50m</v>
      </c>
      <c r="L8" t="str">
        <f>IFERROR(テーブル_Swim01[[#This Row],[予決]],"")</f>
        <v>タイム決勝</v>
      </c>
      <c r="M8" t="str">
        <f t="shared" si="1"/>
        <v>無差別  男子    50m  背泳ぎ  タイム決勝</v>
      </c>
      <c r="N8">
        <f>IFERROR(テーブル_Swim01[[#This Row],[競技番号]],"")</f>
        <v>7</v>
      </c>
      <c r="O8">
        <f>IFERROR(テーブル_Swim014[[#This Row],[選手番号]],"")</f>
        <v>8</v>
      </c>
      <c r="P8" t="str">
        <f>IFERROR(Sheet3!Q8,"")</f>
        <v>2007/11/07</v>
      </c>
      <c r="Q8" s="3">
        <v>42407</v>
      </c>
      <c r="R8">
        <f t="shared" si="2"/>
        <v>8</v>
      </c>
    </row>
    <row r="9" spans="1:18" x14ac:dyDescent="0.15">
      <c r="D9">
        <f>IFERROR(テーブル_Swim01[[#This Row],[UID]],"")</f>
        <v>107</v>
      </c>
      <c r="E9">
        <f>IFERROR(テーブル_Swim01[[#This Row],[競技番号]],"")</f>
        <v>8</v>
      </c>
      <c r="F9">
        <f>IFERROR(テーブル_Swim01[[#This Row],[性別]],"")</f>
        <v>2</v>
      </c>
      <c r="G9" t="str">
        <f t="shared" si="0"/>
        <v>女子</v>
      </c>
      <c r="H9">
        <f>IFERROR(テーブル_Swim01[[#This Row],[クラス番号]],"")</f>
        <v>5</v>
      </c>
      <c r="I9" t="str">
        <f>IFERROR(LOOKUP(H9,Sheet5!A:A,Sheet5!B:B),"")</f>
        <v>無差別</v>
      </c>
      <c r="J9" t="str">
        <f>IFERROR(テーブル_Swim01[[#This Row],[種目]],"")</f>
        <v>背泳ぎ</v>
      </c>
      <c r="K9" t="str">
        <f>IFERROR(テーブル_Swim01[[#This Row],[距離]],"")</f>
        <v xml:space="preserve"> 200m</v>
      </c>
      <c r="L9" t="str">
        <f>IFERROR(テーブル_Swim01[[#This Row],[予決]],"")</f>
        <v>タイム決勝</v>
      </c>
      <c r="M9" t="str">
        <f t="shared" si="1"/>
        <v>無差別  女子   200m  背泳ぎ  タイム決勝</v>
      </c>
      <c r="N9">
        <f>IFERROR(テーブル_Swim01[[#This Row],[競技番号]],"")</f>
        <v>8</v>
      </c>
      <c r="O9">
        <f>IFERROR(テーブル_Swim014[[#This Row],[選手番号]],"")</f>
        <v>9</v>
      </c>
      <c r="P9" t="str">
        <f>IFERROR(Sheet3!Q9,"")</f>
        <v>2008/02/22</v>
      </c>
      <c r="Q9" s="3">
        <v>42407</v>
      </c>
      <c r="R9">
        <f t="shared" si="2"/>
        <v>7</v>
      </c>
    </row>
    <row r="10" spans="1:18" x14ac:dyDescent="0.15">
      <c r="D10">
        <f>IFERROR(テーブル_Swim01[[#This Row],[UID]],"")</f>
        <v>108</v>
      </c>
      <c r="E10">
        <f>IFERROR(テーブル_Swim01[[#This Row],[競技番号]],"")</f>
        <v>9</v>
      </c>
      <c r="F10">
        <f>IFERROR(テーブル_Swim01[[#This Row],[性別]],"")</f>
        <v>1</v>
      </c>
      <c r="G10" t="str">
        <f t="shared" si="0"/>
        <v>男子</v>
      </c>
      <c r="H10">
        <f>IFERROR(テーブル_Swim01[[#This Row],[クラス番号]],"")</f>
        <v>5</v>
      </c>
      <c r="I10" t="str">
        <f>IFERROR(LOOKUP(H10,Sheet5!A:A,Sheet5!B:B),"")</f>
        <v>無差別</v>
      </c>
      <c r="J10" t="str">
        <f>IFERROR(テーブル_Swim01[[#This Row],[種目]],"")</f>
        <v>背泳ぎ</v>
      </c>
      <c r="K10" t="str">
        <f>IFERROR(テーブル_Swim01[[#This Row],[距離]],"")</f>
        <v xml:space="preserve"> 200m</v>
      </c>
      <c r="L10" t="str">
        <f>IFERROR(テーブル_Swim01[[#This Row],[予決]],"")</f>
        <v>タイム決勝</v>
      </c>
      <c r="M10" t="str">
        <f t="shared" si="1"/>
        <v>無差別  男子   200m  背泳ぎ  タイム決勝</v>
      </c>
      <c r="N10">
        <f>IFERROR(テーブル_Swim01[[#This Row],[競技番号]],"")</f>
        <v>9</v>
      </c>
      <c r="O10">
        <f>IFERROR(テーブル_Swim014[[#This Row],[選手番号]],"")</f>
        <v>10</v>
      </c>
      <c r="P10" t="str">
        <f>IFERROR(Sheet3!Q10,"")</f>
        <v>2008/08/20</v>
      </c>
      <c r="Q10" s="3">
        <v>42407</v>
      </c>
      <c r="R10">
        <f t="shared" si="2"/>
        <v>7</v>
      </c>
    </row>
    <row r="11" spans="1:18" x14ac:dyDescent="0.15">
      <c r="D11">
        <f>IFERROR(テーブル_Swim01[[#This Row],[UID]],"")</f>
        <v>109</v>
      </c>
      <c r="E11">
        <f>IFERROR(テーブル_Swim01[[#This Row],[競技番号]],"")</f>
        <v>10</v>
      </c>
      <c r="F11">
        <f>IFERROR(テーブル_Swim01[[#This Row],[性別]],"")</f>
        <v>2</v>
      </c>
      <c r="G11" t="str">
        <f t="shared" si="0"/>
        <v>女子</v>
      </c>
      <c r="H11">
        <f>IFERROR(テーブル_Swim01[[#This Row],[クラス番号]],"")</f>
        <v>5</v>
      </c>
      <c r="I11" t="str">
        <f>IFERROR(LOOKUP(H11,Sheet5!A:A,Sheet5!B:B),"")</f>
        <v>無差別</v>
      </c>
      <c r="J11" t="str">
        <f>IFERROR(テーブル_Swim01[[#This Row],[種目]],"")</f>
        <v>平泳ぎ</v>
      </c>
      <c r="K11" t="str">
        <f>IFERROR(テーブル_Swim01[[#This Row],[距離]],"")</f>
        <v xml:space="preserve">  50m</v>
      </c>
      <c r="L11" t="str">
        <f>IFERROR(テーブル_Swim01[[#This Row],[予決]],"")</f>
        <v>タイム決勝</v>
      </c>
      <c r="M11" t="str">
        <f t="shared" si="1"/>
        <v>無差別  女子    50m  平泳ぎ  タイム決勝</v>
      </c>
      <c r="N11">
        <f>IFERROR(テーブル_Swim01[[#This Row],[競技番号]],"")</f>
        <v>10</v>
      </c>
      <c r="O11">
        <f>IFERROR(テーブル_Swim014[[#This Row],[選手番号]],"")</f>
        <v>11</v>
      </c>
      <c r="P11" t="str">
        <f>IFERROR(Sheet3!Q11,"")</f>
        <v>2010/03/15</v>
      </c>
      <c r="Q11" s="3">
        <v>42407</v>
      </c>
      <c r="R11">
        <f t="shared" si="2"/>
        <v>5</v>
      </c>
    </row>
    <row r="12" spans="1:18" x14ac:dyDescent="0.15">
      <c r="D12">
        <f>IFERROR(テーブル_Swim01[[#This Row],[UID]],"")</f>
        <v>110</v>
      </c>
      <c r="E12">
        <f>IFERROR(テーブル_Swim01[[#This Row],[競技番号]],"")</f>
        <v>11</v>
      </c>
      <c r="F12">
        <f>IFERROR(テーブル_Swim01[[#This Row],[性別]],"")</f>
        <v>1</v>
      </c>
      <c r="G12" t="str">
        <f t="shared" si="0"/>
        <v>男子</v>
      </c>
      <c r="H12">
        <f>IFERROR(テーブル_Swim01[[#This Row],[クラス番号]],"")</f>
        <v>5</v>
      </c>
      <c r="I12" t="str">
        <f>IFERROR(LOOKUP(H12,Sheet5!A:A,Sheet5!B:B),"")</f>
        <v>無差別</v>
      </c>
      <c r="J12" t="str">
        <f>IFERROR(テーブル_Swim01[[#This Row],[種目]],"")</f>
        <v>平泳ぎ</v>
      </c>
      <c r="K12" t="str">
        <f>IFERROR(テーブル_Swim01[[#This Row],[距離]],"")</f>
        <v xml:space="preserve">  50m</v>
      </c>
      <c r="L12" t="str">
        <f>IFERROR(テーブル_Swim01[[#This Row],[予決]],"")</f>
        <v>タイム決勝</v>
      </c>
      <c r="M12" t="str">
        <f t="shared" si="1"/>
        <v>無差別  男子    50m  平泳ぎ  タイム決勝</v>
      </c>
      <c r="N12">
        <f>IFERROR(テーブル_Swim01[[#This Row],[競技番号]],"")</f>
        <v>11</v>
      </c>
      <c r="O12">
        <f>IFERROR(テーブル_Swim014[[#This Row],[選手番号]],"")</f>
        <v>12</v>
      </c>
      <c r="P12" t="str">
        <f>IFERROR(Sheet3!Q12,"")</f>
        <v>2010/11/07</v>
      </c>
      <c r="Q12" s="3">
        <v>42407</v>
      </c>
      <c r="R12">
        <f t="shared" si="2"/>
        <v>5</v>
      </c>
    </row>
    <row r="13" spans="1:18" x14ac:dyDescent="0.15">
      <c r="D13">
        <f>IFERROR(テーブル_Swim01[[#This Row],[UID]],"")</f>
        <v>111</v>
      </c>
      <c r="E13">
        <f>IFERROR(テーブル_Swim01[[#This Row],[競技番号]],"")</f>
        <v>12</v>
      </c>
      <c r="F13">
        <f>IFERROR(テーブル_Swim01[[#This Row],[性別]],"")</f>
        <v>2</v>
      </c>
      <c r="G13" t="str">
        <f t="shared" si="0"/>
        <v>女子</v>
      </c>
      <c r="H13">
        <f>IFERROR(テーブル_Swim01[[#This Row],[クラス番号]],"")</f>
        <v>5</v>
      </c>
      <c r="I13" t="str">
        <f>IFERROR(LOOKUP(H13,Sheet5!A:A,Sheet5!B:B),"")</f>
        <v>無差別</v>
      </c>
      <c r="J13" t="str">
        <f>IFERROR(テーブル_Swim01[[#This Row],[種目]],"")</f>
        <v>平泳ぎ</v>
      </c>
      <c r="K13" t="str">
        <f>IFERROR(テーブル_Swim01[[#This Row],[距離]],"")</f>
        <v xml:space="preserve"> 200m</v>
      </c>
      <c r="L13" t="str">
        <f>IFERROR(テーブル_Swim01[[#This Row],[予決]],"")</f>
        <v>タイム決勝</v>
      </c>
      <c r="M13" t="str">
        <f t="shared" si="1"/>
        <v>無差別  女子   200m  平泳ぎ  タイム決勝</v>
      </c>
      <c r="N13">
        <f>IFERROR(テーブル_Swim01[[#This Row],[競技番号]],"")</f>
        <v>12</v>
      </c>
      <c r="O13">
        <f>IFERROR(テーブル_Swim014[[#This Row],[選手番号]],"")</f>
        <v>20</v>
      </c>
      <c r="P13" t="str">
        <f>IFERROR(Sheet3!Q13,"")</f>
        <v>2005/06/24</v>
      </c>
      <c r="Q13" s="3">
        <v>42407</v>
      </c>
      <c r="R13">
        <f t="shared" si="2"/>
        <v>10</v>
      </c>
    </row>
    <row r="14" spans="1:18" x14ac:dyDescent="0.15">
      <c r="D14">
        <f>IFERROR(テーブル_Swim01[[#This Row],[UID]],"")</f>
        <v>112</v>
      </c>
      <c r="E14">
        <f>IFERROR(テーブル_Swim01[[#This Row],[競技番号]],"")</f>
        <v>13</v>
      </c>
      <c r="F14">
        <f>IFERROR(テーブル_Swim01[[#This Row],[性別]],"")</f>
        <v>1</v>
      </c>
      <c r="G14" t="str">
        <f t="shared" si="0"/>
        <v>男子</v>
      </c>
      <c r="H14">
        <f>IFERROR(テーブル_Swim01[[#This Row],[クラス番号]],"")</f>
        <v>5</v>
      </c>
      <c r="I14" t="str">
        <f>IFERROR(LOOKUP(H14,Sheet5!A:A,Sheet5!B:B),"")</f>
        <v>無差別</v>
      </c>
      <c r="J14" t="str">
        <f>IFERROR(テーブル_Swim01[[#This Row],[種目]],"")</f>
        <v>平泳ぎ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>無差別  男子   200m  平泳ぎ  タイム決勝</v>
      </c>
      <c r="N14">
        <f>IFERROR(テーブル_Swim01[[#This Row],[競技番号]],"")</f>
        <v>13</v>
      </c>
      <c r="O14">
        <f>IFERROR(テーブル_Swim014[[#This Row],[選手番号]],"")</f>
        <v>21</v>
      </c>
      <c r="P14" t="str">
        <f>IFERROR(Sheet3!Q14,"")</f>
        <v>2006/04/17</v>
      </c>
      <c r="Q14" s="3">
        <v>42407</v>
      </c>
      <c r="R14">
        <f t="shared" si="2"/>
        <v>9</v>
      </c>
    </row>
    <row r="15" spans="1:18" x14ac:dyDescent="0.15">
      <c r="D15">
        <f>IFERROR(テーブル_Swim01[[#This Row],[UID]],"")</f>
        <v>113</v>
      </c>
      <c r="E15">
        <f>IFERROR(テーブル_Swim01[[#This Row],[競技番号]],"")</f>
        <v>14</v>
      </c>
      <c r="F15">
        <f>IFERROR(テーブル_Swim01[[#This Row],[性別]],"")</f>
        <v>2</v>
      </c>
      <c r="G15" t="str">
        <f t="shared" si="0"/>
        <v>女子</v>
      </c>
      <c r="H15">
        <f>IFERROR(テーブル_Swim01[[#This Row],[クラス番号]],"")</f>
        <v>5</v>
      </c>
      <c r="I15" t="str">
        <f>IFERROR(LOOKUP(H15,Sheet5!A:A,Sheet5!B:B),"")</f>
        <v>無差別</v>
      </c>
      <c r="J15" t="str">
        <f>IFERROR(テーブル_Swim01[[#This Row],[種目]],"")</f>
        <v>バタフライ</v>
      </c>
      <c r="K15" t="str">
        <f>IFERROR(テーブル_Swim01[[#This Row],[距離]],"")</f>
        <v xml:space="preserve">  50m</v>
      </c>
      <c r="L15" t="str">
        <f>IFERROR(テーブル_Swim01[[#This Row],[予決]],"")</f>
        <v>タイム決勝</v>
      </c>
      <c r="M15" t="str">
        <f t="shared" si="1"/>
        <v>無差別  女子    50m  バタフライ  タイム決勝</v>
      </c>
      <c r="N15">
        <f>IFERROR(テーブル_Swim01[[#This Row],[競技番号]],"")</f>
        <v>14</v>
      </c>
      <c r="O15">
        <f>IFERROR(テーブル_Swim014[[#This Row],[選手番号]],"")</f>
        <v>22</v>
      </c>
      <c r="P15" t="str">
        <f>IFERROR(Sheet3!Q15,"")</f>
        <v>2006/05/02</v>
      </c>
      <c r="Q15" s="3">
        <v>42407</v>
      </c>
      <c r="R15">
        <f t="shared" si="2"/>
        <v>9</v>
      </c>
    </row>
    <row r="16" spans="1:18" x14ac:dyDescent="0.15">
      <c r="D16">
        <f>IFERROR(テーブル_Swim01[[#This Row],[UID]],"")</f>
        <v>114</v>
      </c>
      <c r="E16">
        <f>IFERROR(テーブル_Swim01[[#This Row],[競技番号]],"")</f>
        <v>15</v>
      </c>
      <c r="F16">
        <f>IFERROR(テーブル_Swim01[[#This Row],[性別]],"")</f>
        <v>1</v>
      </c>
      <c r="G16" t="str">
        <f t="shared" si="0"/>
        <v>男子</v>
      </c>
      <c r="H16">
        <f>IFERROR(テーブル_Swim01[[#This Row],[クラス番号]],"")</f>
        <v>5</v>
      </c>
      <c r="I16" t="str">
        <f>IFERROR(LOOKUP(H16,Sheet5!A:A,Sheet5!B:B),"")</f>
        <v>無差別</v>
      </c>
      <c r="J16" t="str">
        <f>IFERROR(テーブル_Swim01[[#This Row],[種目]],"")</f>
        <v>バタフライ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>無差別  男子    50m  バタフライ  タイム決勝</v>
      </c>
      <c r="N16">
        <f>IFERROR(テーブル_Swim01[[#This Row],[競技番号]],"")</f>
        <v>15</v>
      </c>
      <c r="O16">
        <f>IFERROR(テーブル_Swim014[[#This Row],[選手番号]],"")</f>
        <v>23</v>
      </c>
      <c r="P16" t="str">
        <f>IFERROR(Sheet3!Q16,"")</f>
        <v>2006/11/01</v>
      </c>
      <c r="Q16" s="3">
        <v>42407</v>
      </c>
      <c r="R16">
        <f t="shared" si="2"/>
        <v>9</v>
      </c>
    </row>
    <row r="17" spans="4:18" x14ac:dyDescent="0.15">
      <c r="D17">
        <f>IFERROR(テーブル_Swim01[[#This Row],[UID]],"")</f>
        <v>115</v>
      </c>
      <c r="E17">
        <f>IFERROR(テーブル_Swim01[[#This Row],[競技番号]],"")</f>
        <v>16</v>
      </c>
      <c r="F17">
        <f>IFERROR(テーブル_Swim01[[#This Row],[性別]],"")</f>
        <v>2</v>
      </c>
      <c r="G17" t="str">
        <f t="shared" si="0"/>
        <v>女子</v>
      </c>
      <c r="H17">
        <f>IFERROR(テーブル_Swim01[[#This Row],[クラス番号]],"")</f>
        <v>5</v>
      </c>
      <c r="I17" t="str">
        <f>IFERROR(LOOKUP(H17,Sheet5!A:A,Sheet5!B:B),"")</f>
        <v>無差別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200m</v>
      </c>
      <c r="L17" t="str">
        <f>IFERROR(テーブル_Swim01[[#This Row],[予決]],"")</f>
        <v>タイム決勝</v>
      </c>
      <c r="M17" t="str">
        <f t="shared" si="1"/>
        <v>無差別  女子   200m  バタフライ  タイム決勝</v>
      </c>
      <c r="N17">
        <f>IFERROR(テーブル_Swim01[[#This Row],[競技番号]],"")</f>
        <v>16</v>
      </c>
      <c r="O17">
        <f>IFERROR(テーブル_Swim014[[#This Row],[選手番号]],"")</f>
        <v>24</v>
      </c>
      <c r="P17" t="str">
        <f>IFERROR(Sheet3!Q17,"")</f>
        <v>2007/01/30</v>
      </c>
      <c r="Q17" s="3">
        <v>42407</v>
      </c>
      <c r="R17">
        <f t="shared" si="2"/>
        <v>9</v>
      </c>
    </row>
    <row r="18" spans="4:18" x14ac:dyDescent="0.15">
      <c r="D18">
        <f>IFERROR(テーブル_Swim01[[#This Row],[UID]],"")</f>
        <v>116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5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200m</v>
      </c>
      <c r="L18" t="str">
        <f>IFERROR(テーブル_Swim01[[#This Row],[予決]],"")</f>
        <v>タイム決勝</v>
      </c>
      <c r="M18" t="str">
        <f t="shared" si="1"/>
        <v>無差別  男子   200m  バタフライ  タイム決勝</v>
      </c>
      <c r="N18">
        <f>IFERROR(テーブル_Swim01[[#This Row],[競技番号]],"")</f>
        <v>17</v>
      </c>
      <c r="O18">
        <f>IFERROR(テーブル_Swim014[[#This Row],[選手番号]],"")</f>
        <v>25</v>
      </c>
      <c r="P18" t="str">
        <f>IFERROR(Sheet3!Q18,"")</f>
        <v>2007/06/25</v>
      </c>
      <c r="Q18" s="3">
        <v>42407</v>
      </c>
      <c r="R18">
        <f t="shared" si="2"/>
        <v>8</v>
      </c>
    </row>
    <row r="19" spans="4:18" x14ac:dyDescent="0.15">
      <c r="D19">
        <f>IFERROR(テーブル_Swim01[[#This Row],[UID]],"")</f>
        <v>117</v>
      </c>
      <c r="E19">
        <f>IFERROR(テーブル_Swim01[[#This Row],[競技番号]],"")</f>
        <v>18</v>
      </c>
      <c r="F19">
        <f>IFERROR(テーブル_Swim01[[#This Row],[性別]],"")</f>
        <v>2</v>
      </c>
      <c r="G19" t="str">
        <f t="shared" si="0"/>
        <v>女子</v>
      </c>
      <c r="H19">
        <f>IFERROR(テーブル_Swim01[[#This Row],[クラス番号]],"")</f>
        <v>5</v>
      </c>
      <c r="I19" t="str">
        <f>IFERROR(LOOKUP(H19,Sheet5!A:A,Sheet5!B:B),"")</f>
        <v>無差別</v>
      </c>
      <c r="J19" t="str">
        <f>IFERROR(テーブル_Swim01[[#This Row],[種目]],"")</f>
        <v>個人メドレー</v>
      </c>
      <c r="K19" t="str">
        <f>IFERROR(テーブル_Swim01[[#This Row],[距離]],"")</f>
        <v xml:space="preserve"> 200m</v>
      </c>
      <c r="L19" t="str">
        <f>IFERROR(テーブル_Swim01[[#This Row],[予決]],"")</f>
        <v>タイム決勝</v>
      </c>
      <c r="M19" t="str">
        <f t="shared" si="1"/>
        <v>無差別  女子   200m  個人メドレー  タイム決勝</v>
      </c>
      <c r="N19">
        <f>IFERROR(テーブル_Swim01[[#This Row],[競技番号]],"")</f>
        <v>18</v>
      </c>
      <c r="O19">
        <f>IFERROR(テーブル_Swim014[[#This Row],[選手番号]],"")</f>
        <v>26</v>
      </c>
      <c r="P19" t="str">
        <f>IFERROR(Sheet3!Q19,"")</f>
        <v>2008/05/28</v>
      </c>
      <c r="Q19" s="3">
        <v>42407</v>
      </c>
      <c r="R19">
        <f t="shared" si="2"/>
        <v>7</v>
      </c>
    </row>
    <row r="20" spans="4:18" x14ac:dyDescent="0.15">
      <c r="D20">
        <f>IFERROR(テーブル_Swim01[[#This Row],[UID]],"")</f>
        <v>118</v>
      </c>
      <c r="E20">
        <f>IFERROR(テーブル_Swim01[[#This Row],[競技番号]],"")</f>
        <v>19</v>
      </c>
      <c r="F20">
        <f>IFERROR(テーブル_Swim01[[#This Row],[性別]],"")</f>
        <v>1</v>
      </c>
      <c r="G20" t="str">
        <f t="shared" si="0"/>
        <v>男子</v>
      </c>
      <c r="H20">
        <f>IFERROR(テーブル_Swim01[[#This Row],[クラス番号]],"")</f>
        <v>5</v>
      </c>
      <c r="I20" t="str">
        <f>IFERROR(LOOKUP(H20,Sheet5!A:A,Sheet5!B:B),"")</f>
        <v>無差別</v>
      </c>
      <c r="J20" t="str">
        <f>IFERROR(テーブル_Swim01[[#This Row],[種目]],"")</f>
        <v>個人メドレー</v>
      </c>
      <c r="K20" t="str">
        <f>IFERROR(テーブル_Swim01[[#This Row],[距離]],"")</f>
        <v xml:space="preserve"> 200m</v>
      </c>
      <c r="L20" t="str">
        <f>IFERROR(テーブル_Swim01[[#This Row],[予決]],"")</f>
        <v>タイム決勝</v>
      </c>
      <c r="M20" t="str">
        <f t="shared" si="1"/>
        <v>無差別  男子   200m  個人メドレー  タイム決勝</v>
      </c>
      <c r="N20">
        <f>IFERROR(テーブル_Swim01[[#This Row],[競技番号]],"")</f>
        <v>19</v>
      </c>
      <c r="O20">
        <f>IFERROR(テーブル_Swim014[[#This Row],[選手番号]],"")</f>
        <v>27</v>
      </c>
      <c r="P20" t="str">
        <f>IFERROR(Sheet3!Q20,"")</f>
        <v>2008/06/08</v>
      </c>
      <c r="Q20" s="3">
        <v>42407</v>
      </c>
      <c r="R20">
        <f t="shared" si="2"/>
        <v>7</v>
      </c>
    </row>
    <row r="21" spans="4:18" x14ac:dyDescent="0.15">
      <c r="D21">
        <f>IFERROR(テーブル_Swim01[[#This Row],[UID]],"")</f>
        <v>119</v>
      </c>
      <c r="E21">
        <f>IFERROR(テーブル_Swim01[[#This Row],[競技番号]],"")</f>
        <v>20</v>
      </c>
      <c r="F21">
        <f>IFERROR(テーブル_Swim01[[#This Row],[性別]],"")</f>
        <v>2</v>
      </c>
      <c r="G21" t="str">
        <f t="shared" si="0"/>
        <v>女子</v>
      </c>
      <c r="H21">
        <f>IFERROR(テーブル_Swim01[[#This Row],[クラス番号]],"")</f>
        <v>5</v>
      </c>
      <c r="I21" t="str">
        <f>IFERROR(LOOKUP(H21,Sheet5!A:A,Sheet5!B:B),"")</f>
        <v>無差別</v>
      </c>
      <c r="J21" t="str">
        <f>IFERROR(テーブル_Swim01[[#This Row],[種目]],"")</f>
        <v>自由形</v>
      </c>
      <c r="K21" t="str">
        <f>IFERROR(テーブル_Swim01[[#This Row],[距離]],"")</f>
        <v xml:space="preserve"> 100m</v>
      </c>
      <c r="L21" t="str">
        <f>IFERROR(テーブル_Swim01[[#This Row],[予決]],"")</f>
        <v>タイム決勝</v>
      </c>
      <c r="M21" t="str">
        <f t="shared" si="1"/>
        <v>無差別  女子   100m  自由形  タイム決勝</v>
      </c>
      <c r="N21">
        <f>IFERROR(テーブル_Swim01[[#This Row],[競技番号]],"")</f>
        <v>20</v>
      </c>
      <c r="O21">
        <f>IFERROR(テーブル_Swim014[[#This Row],[選手番号]],"")</f>
        <v>28</v>
      </c>
      <c r="P21" t="str">
        <f>IFERROR(Sheet3!Q21,"")</f>
        <v>2008/12/21</v>
      </c>
      <c r="Q21" s="3">
        <v>42407</v>
      </c>
      <c r="R21">
        <f t="shared" si="2"/>
        <v>7</v>
      </c>
    </row>
    <row r="22" spans="4:18" x14ac:dyDescent="0.15">
      <c r="D22">
        <f>IFERROR(テーブル_Swim01[[#This Row],[UID]],"")</f>
        <v>120</v>
      </c>
      <c r="E22">
        <f>IFERROR(テーブル_Swim01[[#This Row],[競技番号]],"")</f>
        <v>21</v>
      </c>
      <c r="F22">
        <f>IFERROR(テーブル_Swim01[[#This Row],[性別]],"")</f>
        <v>1</v>
      </c>
      <c r="G22" t="str">
        <f t="shared" si="0"/>
        <v>男子</v>
      </c>
      <c r="H22">
        <f>IFERROR(テーブル_Swim01[[#This Row],[クラス番号]],"")</f>
        <v>5</v>
      </c>
      <c r="I22" t="str">
        <f>IFERROR(LOOKUP(H22,Sheet5!A:A,Sheet5!B:B),"")</f>
        <v>無差別</v>
      </c>
      <c r="J22" t="str">
        <f>IFERROR(テーブル_Swim01[[#This Row],[種目]],"")</f>
        <v>自由形</v>
      </c>
      <c r="K22" t="str">
        <f>IFERROR(テーブル_Swim01[[#This Row],[距離]],"")</f>
        <v xml:space="preserve"> 100m</v>
      </c>
      <c r="L22" t="str">
        <f>IFERROR(テーブル_Swim01[[#This Row],[予決]],"")</f>
        <v>タイム決勝</v>
      </c>
      <c r="M22" t="str">
        <f t="shared" si="1"/>
        <v>無差別  男子   100m  自由形  タイム決勝</v>
      </c>
      <c r="N22">
        <f>IFERROR(テーブル_Swim01[[#This Row],[競技番号]],"")</f>
        <v>21</v>
      </c>
      <c r="O22">
        <f>IFERROR(テーブル_Swim014[[#This Row],[選手番号]],"")</f>
        <v>29</v>
      </c>
      <c r="P22" t="str">
        <f>IFERROR(Sheet3!Q22,"")</f>
        <v>2009/08/06</v>
      </c>
      <c r="Q22" s="3">
        <v>42407</v>
      </c>
      <c r="R22">
        <f t="shared" si="2"/>
        <v>6</v>
      </c>
    </row>
    <row r="23" spans="4:18" x14ac:dyDescent="0.15">
      <c r="D23">
        <f>IFERROR(テーブル_Swim01[[#This Row],[UID]],"")</f>
        <v>121</v>
      </c>
      <c r="E23">
        <f>IFERROR(テーブル_Swim01[[#This Row],[競技番号]],"")</f>
        <v>22</v>
      </c>
      <c r="F23">
        <f>IFERROR(テーブル_Swim01[[#This Row],[性別]],"")</f>
        <v>2</v>
      </c>
      <c r="G23" t="str">
        <f t="shared" si="0"/>
        <v>女子</v>
      </c>
      <c r="H23">
        <f>IFERROR(テーブル_Swim01[[#This Row],[クラス番号]],"")</f>
        <v>5</v>
      </c>
      <c r="I23" t="str">
        <f>IFERROR(LOOKUP(H23,Sheet5!A:A,Sheet5!B:B),"")</f>
        <v>無差別</v>
      </c>
      <c r="J23" t="str">
        <f>IFERROR(テーブル_Swim01[[#This Row],[種目]],"")</f>
        <v>背泳ぎ</v>
      </c>
      <c r="K23" t="str">
        <f>IFERROR(テーブル_Swim01[[#This Row],[距離]],"")</f>
        <v xml:space="preserve"> 100m</v>
      </c>
      <c r="L23" t="str">
        <f>IFERROR(テーブル_Swim01[[#This Row],[予決]],"")</f>
        <v>タイム決勝</v>
      </c>
      <c r="M23" t="str">
        <f t="shared" si="1"/>
        <v>無差別  女子   100m  背泳ぎ  タイム決勝</v>
      </c>
      <c r="N23">
        <f>IFERROR(テーブル_Swim01[[#This Row],[競技番号]],"")</f>
        <v>22</v>
      </c>
      <c r="O23">
        <f>IFERROR(テーブル_Swim014[[#This Row],[選手番号]],"")</f>
        <v>36</v>
      </c>
      <c r="P23" t="str">
        <f>IFERROR(Sheet3!Q23,"")</f>
        <v>2006/07/06</v>
      </c>
      <c r="Q23" s="3">
        <v>42407</v>
      </c>
      <c r="R23">
        <f t="shared" si="2"/>
        <v>9</v>
      </c>
    </row>
    <row r="24" spans="4:18" x14ac:dyDescent="0.15">
      <c r="D24">
        <f>IFERROR(テーブル_Swim01[[#This Row],[UID]],"")</f>
        <v>122</v>
      </c>
      <c r="E24">
        <f>IFERROR(テーブル_Swim01[[#This Row],[競技番号]],"")</f>
        <v>23</v>
      </c>
      <c r="F24">
        <f>IFERROR(テーブル_Swim01[[#This Row],[性別]],"")</f>
        <v>1</v>
      </c>
      <c r="G24" t="str">
        <f t="shared" si="0"/>
        <v>男子</v>
      </c>
      <c r="H24">
        <f>IFERROR(テーブル_Swim01[[#This Row],[クラス番号]],"")</f>
        <v>5</v>
      </c>
      <c r="I24" t="str">
        <f>IFERROR(LOOKUP(H24,Sheet5!A:A,Sheet5!B:B),"")</f>
        <v>無差別</v>
      </c>
      <c r="J24" t="str">
        <f>IFERROR(テーブル_Swim01[[#This Row],[種目]],"")</f>
        <v>背泳ぎ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男子   100m  背泳ぎ  タイム決勝</v>
      </c>
      <c r="N24">
        <f>IFERROR(テーブル_Swim01[[#This Row],[競技番号]],"")</f>
        <v>23</v>
      </c>
      <c r="O24">
        <f>IFERROR(テーブル_Swim014[[#This Row],[選手番号]],"")</f>
        <v>37</v>
      </c>
      <c r="P24" t="str">
        <f>IFERROR(Sheet3!Q24,"")</f>
        <v>2006/09/20</v>
      </c>
      <c r="Q24" s="3">
        <v>42407</v>
      </c>
      <c r="R24">
        <f t="shared" si="2"/>
        <v>9</v>
      </c>
    </row>
    <row r="25" spans="4:18" x14ac:dyDescent="0.15">
      <c r="D25">
        <f>IFERROR(テーブル_Swim01[[#This Row],[UID]],"")</f>
        <v>123</v>
      </c>
      <c r="E25">
        <f>IFERROR(テーブル_Swim01[[#This Row],[競技番号]],"")</f>
        <v>24</v>
      </c>
      <c r="F25">
        <f>IFERROR(テーブル_Swim01[[#This Row],[性別]],"")</f>
        <v>2</v>
      </c>
      <c r="G25" t="str">
        <f t="shared" si="0"/>
        <v>女子</v>
      </c>
      <c r="H25">
        <f>IFERROR(テーブル_Swim01[[#This Row],[クラス番号]],"")</f>
        <v>5</v>
      </c>
      <c r="I25" t="str">
        <f>IFERROR(LOOKUP(H25,Sheet5!A:A,Sheet5!B:B),"")</f>
        <v>無差別</v>
      </c>
      <c r="J25" t="str">
        <f>IFERROR(テーブル_Swim01[[#This Row],[種目]],"")</f>
        <v>平泳ぎ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女子   100m  平泳ぎ  タイム決勝</v>
      </c>
      <c r="N25">
        <f>IFERROR(テーブル_Swim01[[#This Row],[競技番号]],"")</f>
        <v>24</v>
      </c>
      <c r="O25">
        <f>IFERROR(テーブル_Swim014[[#This Row],[選手番号]],"")</f>
        <v>38</v>
      </c>
      <c r="P25" t="str">
        <f>IFERROR(Sheet3!Q25,"")</f>
        <v>2007/01/12</v>
      </c>
      <c r="Q25" s="3">
        <v>42407</v>
      </c>
      <c r="R25">
        <f t="shared" si="2"/>
        <v>9</v>
      </c>
    </row>
    <row r="26" spans="4:18" x14ac:dyDescent="0.15">
      <c r="D26">
        <f>IFERROR(テーブル_Swim01[[#This Row],[UID]],"")</f>
        <v>124</v>
      </c>
      <c r="E26">
        <f>IFERROR(テーブル_Swim01[[#This Row],[競技番号]],"")</f>
        <v>25</v>
      </c>
      <c r="F26">
        <f>IFERROR(テーブル_Swim01[[#This Row],[性別]],"")</f>
        <v>1</v>
      </c>
      <c r="G26" t="str">
        <f t="shared" si="0"/>
        <v>男子</v>
      </c>
      <c r="H26">
        <f>IFERROR(テーブル_Swim01[[#This Row],[クラス番号]],"")</f>
        <v>5</v>
      </c>
      <c r="I26" t="str">
        <f>IFERROR(LOOKUP(H26,Sheet5!A:A,Sheet5!B:B),"")</f>
        <v>無差別</v>
      </c>
      <c r="J26" t="str">
        <f>IFERROR(テーブル_Swim01[[#This Row],[種目]],"")</f>
        <v>平泳ぎ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男子   100m  平泳ぎ  タイム決勝</v>
      </c>
      <c r="N26">
        <f>IFERROR(テーブル_Swim01[[#This Row],[競技番号]],"")</f>
        <v>25</v>
      </c>
      <c r="O26">
        <f>IFERROR(テーブル_Swim014[[#This Row],[選手番号]],"")</f>
        <v>42</v>
      </c>
      <c r="P26" t="str">
        <f>IFERROR(Sheet3!Q26,"")</f>
        <v>2005/07/14</v>
      </c>
      <c r="Q26" s="3">
        <v>42407</v>
      </c>
      <c r="R26">
        <f t="shared" si="2"/>
        <v>10</v>
      </c>
    </row>
    <row r="27" spans="4:18" x14ac:dyDescent="0.15">
      <c r="D27">
        <f>IFERROR(テーブル_Swim01[[#This Row],[UID]],"")</f>
        <v>125</v>
      </c>
      <c r="E27">
        <f>IFERROR(テーブル_Swim01[[#This Row],[競技番号]],"")</f>
        <v>26</v>
      </c>
      <c r="F27">
        <f>IFERROR(テーブル_Swim01[[#This Row],[性別]],"")</f>
        <v>2</v>
      </c>
      <c r="G27" t="str">
        <f t="shared" si="0"/>
        <v>女子</v>
      </c>
      <c r="H27">
        <f>IFERROR(テーブル_Swim01[[#This Row],[クラス番号]],"")</f>
        <v>5</v>
      </c>
      <c r="I27" t="str">
        <f>IFERROR(LOOKUP(H27,Sheet5!A:A,Sheet5!B:B),"")</f>
        <v>無差別</v>
      </c>
      <c r="J27" t="str">
        <f>IFERROR(テーブル_Swim01[[#This Row],[種目]],"")</f>
        <v>バタフライ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女子   100m  バタフライ  タイム決勝</v>
      </c>
      <c r="N27">
        <f>IFERROR(テーブル_Swim01[[#This Row],[競技番号]],"")</f>
        <v>26</v>
      </c>
      <c r="O27">
        <f>IFERROR(テーブル_Swim014[[#This Row],[選手番号]],"")</f>
        <v>43</v>
      </c>
      <c r="P27" t="str">
        <f>IFERROR(Sheet3!Q27,"")</f>
        <v>2006/05/19</v>
      </c>
      <c r="Q27" s="3">
        <v>42407</v>
      </c>
      <c r="R27">
        <f t="shared" si="2"/>
        <v>9</v>
      </c>
    </row>
    <row r="28" spans="4:18" x14ac:dyDescent="0.15">
      <c r="D28">
        <f>IFERROR(テーブル_Swim01[[#This Row],[UID]],"")</f>
        <v>126</v>
      </c>
      <c r="E28">
        <f>IFERROR(テーブル_Swim01[[#This Row],[競技番号]],"")</f>
        <v>27</v>
      </c>
      <c r="F28">
        <f>IFERROR(テーブル_Swim01[[#This Row],[性別]],"")</f>
        <v>1</v>
      </c>
      <c r="G28" t="str">
        <f t="shared" si="0"/>
        <v>男子</v>
      </c>
      <c r="H28">
        <f>IFERROR(テーブル_Swim01[[#This Row],[クラス番号]],"")</f>
        <v>5</v>
      </c>
      <c r="I28" t="str">
        <f>IFERROR(LOOKUP(H28,Sheet5!A:A,Sheet5!B:B),"")</f>
        <v>無差別</v>
      </c>
      <c r="J28" t="str">
        <f>IFERROR(テーブル_Swim01[[#This Row],[種目]],"")</f>
        <v>バタフライ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男子   100m  バタフライ  タイム決勝</v>
      </c>
      <c r="N28">
        <f>IFERROR(テーブル_Swim01[[#This Row],[競技番号]],"")</f>
        <v>27</v>
      </c>
      <c r="O28">
        <f>IFERROR(テーブル_Swim014[[#This Row],[選手番号]],"")</f>
        <v>44</v>
      </c>
      <c r="P28" t="str">
        <f>IFERROR(Sheet3!Q28,"")</f>
        <v>2006/10/05</v>
      </c>
      <c r="Q28" s="3">
        <v>42407</v>
      </c>
      <c r="R28">
        <f t="shared" si="2"/>
        <v>9</v>
      </c>
    </row>
    <row r="29" spans="4:18" x14ac:dyDescent="0.15">
      <c r="D29">
        <f>IFERROR(テーブル_Swim01[[#This Row],[UID]],"")</f>
        <v>129</v>
      </c>
      <c r="E29">
        <f>IFERROR(テーブル_Swim01[[#This Row],[競技番号]],"")</f>
        <v>28</v>
      </c>
      <c r="F29">
        <f>IFERROR(テーブル_Swim01[[#This Row],[性別]],"")</f>
        <v>2</v>
      </c>
      <c r="G29" t="str">
        <f t="shared" si="0"/>
        <v>女子</v>
      </c>
      <c r="H29">
        <f>IFERROR(テーブル_Swim01[[#This Row],[クラス番号]],"")</f>
        <v>5</v>
      </c>
      <c r="I29" t="str">
        <f>IFERROR(LOOKUP(H29,Sheet5!A:A,Sheet5!B:B),"")</f>
        <v>無差別</v>
      </c>
      <c r="J29" t="str">
        <f>IFERROR(テーブル_Swim01[[#This Row],[種目]],"")</f>
        <v>自由形</v>
      </c>
      <c r="K29" t="str">
        <f>IFERROR(テーブル_Swim01[[#This Row],[距離]],"")</f>
        <v xml:space="preserve"> 400m</v>
      </c>
      <c r="L29" t="str">
        <f>IFERROR(テーブル_Swim01[[#This Row],[予決]],"")</f>
        <v>タイム決勝</v>
      </c>
      <c r="M29" t="str">
        <f t="shared" si="1"/>
        <v>無差別  女子   400m  自由形  タイム決勝</v>
      </c>
      <c r="N29">
        <f>IFERROR(テーブル_Swim01[[#This Row],[競技番号]],"")</f>
        <v>28</v>
      </c>
      <c r="O29">
        <f>IFERROR(テーブル_Swim014[[#This Row],[選手番号]],"")</f>
        <v>45</v>
      </c>
      <c r="P29" t="str">
        <f>IFERROR(Sheet3!Q29,"")</f>
        <v>2008/02/15</v>
      </c>
      <c r="Q29" s="3">
        <v>42407</v>
      </c>
      <c r="R29">
        <f t="shared" si="2"/>
        <v>7</v>
      </c>
    </row>
    <row r="30" spans="4:18" x14ac:dyDescent="0.15">
      <c r="D30">
        <f>IFERROR(テーブル_Swim01[[#This Row],[UID]],"")</f>
        <v>130</v>
      </c>
      <c r="E30">
        <f>IFERROR(テーブル_Swim01[[#This Row],[競技番号]],"")</f>
        <v>29</v>
      </c>
      <c r="F30">
        <f>IFERROR(テーブル_Swim01[[#This Row],[性別]],"")</f>
        <v>1</v>
      </c>
      <c r="G30" t="str">
        <f t="shared" si="0"/>
        <v>男子</v>
      </c>
      <c r="H30">
        <f>IFERROR(テーブル_Swim01[[#This Row],[クラス番号]],"")</f>
        <v>5</v>
      </c>
      <c r="I30" t="str">
        <f>IFERROR(LOOKUP(H30,Sheet5!A:A,Sheet5!B:B),"")</f>
        <v>無差別</v>
      </c>
      <c r="J30" t="str">
        <f>IFERROR(テーブル_Swim01[[#This Row],[種目]],"")</f>
        <v>自由形</v>
      </c>
      <c r="K30" t="str">
        <f>IFERROR(テーブル_Swim01[[#This Row],[距離]],"")</f>
        <v xml:space="preserve"> 400m</v>
      </c>
      <c r="L30" t="str">
        <f>IFERROR(テーブル_Swim01[[#This Row],[予決]],"")</f>
        <v>タイム決勝</v>
      </c>
      <c r="M30" t="str">
        <f t="shared" si="1"/>
        <v>無差別  男子   400m  自由形  タイム決勝</v>
      </c>
      <c r="N30">
        <f>IFERROR(テーブル_Swim01[[#This Row],[競技番号]],"")</f>
        <v>29</v>
      </c>
      <c r="O30">
        <f>IFERROR(テーブル_Swim014[[#This Row],[選手番号]],"")</f>
        <v>46</v>
      </c>
      <c r="P30" t="str">
        <f>IFERROR(Sheet3!Q30,"")</f>
        <v>2009/11/15</v>
      </c>
      <c r="Q30" s="3">
        <v>42407</v>
      </c>
      <c r="R30">
        <f t="shared" si="2"/>
        <v>6</v>
      </c>
    </row>
    <row r="31" spans="4:18" x14ac:dyDescent="0.15">
      <c r="D31" t="str">
        <f>IFERROR(テーブル_Swim01[[#This Row],[UID]],"")</f>
        <v/>
      </c>
      <c r="E31" t="str">
        <f>IFERROR(テーブル_Swim01[[#This Row],[競技番号]],"")</f>
        <v/>
      </c>
      <c r="F31" t="str">
        <f>IFERROR(テーブル_Swim01[[#This Row],[性別]],"")</f>
        <v/>
      </c>
      <c r="G31" t="str">
        <f t="shared" si="0"/>
        <v/>
      </c>
      <c r="H31" t="str">
        <f>IFERROR(テーブル_Swim01[[#This Row],[クラス番号]],"")</f>
        <v/>
      </c>
      <c r="I31" t="str">
        <f>IFERROR(LOOKUP(H31,Sheet5!A:A,Sheet5!B:B),"")</f>
        <v/>
      </c>
      <c r="J31" t="str">
        <f>IFERROR(テーブル_Swim01[[#This Row],[種目]],"")</f>
        <v/>
      </c>
      <c r="K31" t="str">
        <f>IFERROR(テーブル_Swim01[[#This Row],[距離]],"")</f>
        <v/>
      </c>
      <c r="L31" t="str">
        <f>IFERROR(テーブル_Swim01[[#This Row],[予決]],"")</f>
        <v/>
      </c>
      <c r="M31" t="str">
        <f t="shared" si="1"/>
        <v xml:space="preserve">        </v>
      </c>
      <c r="N31" t="str">
        <f>IFERROR(テーブル_Swim01[[#This Row],[競技番号]],"")</f>
        <v/>
      </c>
      <c r="O31">
        <f>IFERROR(テーブル_Swim014[[#This Row],[選手番号]],"")</f>
        <v>47</v>
      </c>
      <c r="P31" t="str">
        <f>IFERROR(Sheet3!Q31,"")</f>
        <v>2005/10/15</v>
      </c>
      <c r="Q31" s="3">
        <v>42407</v>
      </c>
      <c r="R31">
        <f t="shared" si="2"/>
        <v>10</v>
      </c>
    </row>
    <row r="32" spans="4:18" x14ac:dyDescent="0.15">
      <c r="D32" t="str">
        <f>IFERROR(テーブル_Swim01[[#This Row],[UID]],"")</f>
        <v/>
      </c>
      <c r="E32" t="str">
        <f>IFERROR(テーブル_Swim01[[#This Row],[競技番号]],"")</f>
        <v/>
      </c>
      <c r="F32" t="str">
        <f>IFERROR(テーブル_Swim01[[#This Row],[性別]],"")</f>
        <v/>
      </c>
      <c r="G32" t="str">
        <f t="shared" si="0"/>
        <v/>
      </c>
      <c r="H32" t="str">
        <f>IFERROR(テーブル_Swim01[[#This Row],[クラス番号]],"")</f>
        <v/>
      </c>
      <c r="I32" t="str">
        <f>IFERROR(LOOKUP(H32,Sheet5!A:A,Sheet5!B:B),"")</f>
        <v/>
      </c>
      <c r="J32" t="str">
        <f>IFERROR(テーブル_Swim01[[#This Row],[種目]],"")</f>
        <v/>
      </c>
      <c r="K32" t="str">
        <f>IFERROR(テーブル_Swim01[[#This Row],[距離]],"")</f>
        <v/>
      </c>
      <c r="L32" t="str">
        <f>IFERROR(テーブル_Swim01[[#This Row],[予決]],"")</f>
        <v/>
      </c>
      <c r="M32" t="str">
        <f t="shared" si="1"/>
        <v xml:space="preserve">        </v>
      </c>
      <c r="N32" t="str">
        <f>IFERROR(テーブル_Swim01[[#This Row],[競技番号]],"")</f>
        <v/>
      </c>
      <c r="O32">
        <f>IFERROR(テーブル_Swim014[[#This Row],[選手番号]],"")</f>
        <v>48</v>
      </c>
      <c r="P32" t="str">
        <f>IFERROR(Sheet3!Q32,"")</f>
        <v>2006/04/12</v>
      </c>
      <c r="Q32" s="3">
        <v>42407</v>
      </c>
      <c r="R32">
        <f t="shared" si="2"/>
        <v>9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49</v>
      </c>
      <c r="P33" t="str">
        <f>IFERROR(Sheet3!Q33,"")</f>
        <v>2008/10/10</v>
      </c>
      <c r="Q33" s="3">
        <v>42407</v>
      </c>
      <c r="R33">
        <f t="shared" si="2"/>
        <v>7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50</v>
      </c>
      <c r="P34" t="str">
        <f>IFERROR(Sheet3!Q34,"")</f>
        <v>2011/06/08</v>
      </c>
      <c r="Q34" s="3">
        <v>42407</v>
      </c>
      <c r="R34">
        <f t="shared" si="2"/>
        <v>4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51</v>
      </c>
      <c r="P35" t="str">
        <f>IFERROR(Sheet3!Q35,"")</f>
        <v>2006/04/10</v>
      </c>
      <c r="Q35" s="3">
        <v>42407</v>
      </c>
      <c r="R35">
        <f t="shared" si="2"/>
        <v>9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52</v>
      </c>
      <c r="P36" t="str">
        <f>IFERROR(Sheet3!Q36,"")</f>
        <v>2008/06/16</v>
      </c>
      <c r="Q36" s="3">
        <v>42407</v>
      </c>
      <c r="R36">
        <f t="shared" si="2"/>
        <v>7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53</v>
      </c>
      <c r="P37" t="str">
        <f>IFERROR(Sheet3!Q37,"")</f>
        <v>2010/12/30</v>
      </c>
      <c r="Q37" s="3">
        <v>42407</v>
      </c>
      <c r="R37">
        <f t="shared" si="2"/>
        <v>5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54</v>
      </c>
      <c r="P38" t="str">
        <f>IFERROR(Sheet3!Q38,"")</f>
        <v>2012/03/07</v>
      </c>
      <c r="Q38" s="3">
        <v>42407</v>
      </c>
      <c r="R38">
        <f t="shared" si="2"/>
        <v>3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57</v>
      </c>
      <c r="P39" t="str">
        <f>IFERROR(Sheet3!Q39,"")</f>
        <v>2006/03/24</v>
      </c>
      <c r="Q39" s="3">
        <v>42407</v>
      </c>
      <c r="R39">
        <f t="shared" si="2"/>
        <v>9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58</v>
      </c>
      <c r="P40" t="str">
        <f>IFERROR(Sheet3!Q40,"")</f>
        <v>2007/06/26</v>
      </c>
      <c r="Q40" s="3">
        <v>42407</v>
      </c>
      <c r="R40">
        <f t="shared" si="2"/>
        <v>8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59</v>
      </c>
      <c r="P41" t="str">
        <f>IFERROR(Sheet3!Q41,"")</f>
        <v>2008/10/16</v>
      </c>
      <c r="Q41" s="3">
        <v>42407</v>
      </c>
      <c r="R41">
        <f t="shared" si="2"/>
        <v>7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60</v>
      </c>
      <c r="P42" t="str">
        <f>IFERROR(Sheet3!Q42,"")</f>
        <v>2009/01/21</v>
      </c>
      <c r="Q42" s="3">
        <v>42407</v>
      </c>
      <c r="R42">
        <f t="shared" si="2"/>
        <v>7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61</v>
      </c>
      <c r="P43" t="str">
        <f>IFERROR(Sheet3!Q43,"")</f>
        <v>2005/04/06</v>
      </c>
      <c r="Q43" s="3">
        <v>42407</v>
      </c>
      <c r="R43">
        <f t="shared" si="2"/>
        <v>10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62</v>
      </c>
      <c r="P44" t="str">
        <f>IFERROR(Sheet3!Q44,"")</f>
        <v>2005/06/03</v>
      </c>
      <c r="Q44" s="3">
        <v>42407</v>
      </c>
      <c r="R44">
        <f t="shared" si="2"/>
        <v>10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63</v>
      </c>
      <c r="P45" t="str">
        <f>IFERROR(Sheet3!Q45,"")</f>
        <v>2005/09/14</v>
      </c>
      <c r="Q45" s="3">
        <v>42407</v>
      </c>
      <c r="R45">
        <f t="shared" si="2"/>
        <v>10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64</v>
      </c>
      <c r="P46" t="str">
        <f>IFERROR(Sheet3!Q46,"")</f>
        <v>2006/01/25</v>
      </c>
      <c r="Q46" s="3">
        <v>42407</v>
      </c>
      <c r="R46">
        <f t="shared" si="2"/>
        <v>10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65</v>
      </c>
      <c r="P47" t="str">
        <f>IFERROR(Sheet3!Q47,"")</f>
        <v>2009/03/19</v>
      </c>
      <c r="Q47" s="3">
        <v>42407</v>
      </c>
      <c r="R47">
        <f t="shared" si="2"/>
        <v>6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66</v>
      </c>
      <c r="P48" t="str">
        <f>IFERROR(Sheet3!Q48,"")</f>
        <v>2005/07/31</v>
      </c>
      <c r="Q48" s="3">
        <v>42407</v>
      </c>
      <c r="R48">
        <f t="shared" si="2"/>
        <v>10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67</v>
      </c>
      <c r="P49" t="str">
        <f>IFERROR(Sheet3!Q49,"")</f>
        <v>2006/08/31</v>
      </c>
      <c r="Q49" s="3">
        <v>42407</v>
      </c>
      <c r="R49">
        <f t="shared" si="2"/>
        <v>9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68</v>
      </c>
      <c r="P50" t="str">
        <f>IFERROR(Sheet3!Q50,"")</f>
        <v>2008/01/24</v>
      </c>
      <c r="Q50" s="3">
        <v>42407</v>
      </c>
      <c r="R50">
        <f t="shared" si="2"/>
        <v>8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69</v>
      </c>
      <c r="P51" t="str">
        <f>IFERROR(Sheet3!Q51,"")</f>
        <v>2007/11/26</v>
      </c>
      <c r="Q51" s="3">
        <v>42407</v>
      </c>
      <c r="R51">
        <f t="shared" si="2"/>
        <v>8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70</v>
      </c>
      <c r="P52" t="str">
        <f>IFERROR(Sheet3!Q52,"")</f>
        <v>2004/04/09</v>
      </c>
      <c r="Q52" s="3">
        <v>42407</v>
      </c>
      <c r="R52">
        <f t="shared" si="2"/>
        <v>11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71</v>
      </c>
      <c r="P53" t="str">
        <f>IFERROR(Sheet3!Q53,"")</f>
        <v>2005/05/01</v>
      </c>
      <c r="Q53" s="3">
        <v>42407</v>
      </c>
      <c r="R53">
        <f t="shared" si="2"/>
        <v>10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72</v>
      </c>
      <c r="P54" t="str">
        <f>IFERROR(Sheet3!Q54,"")</f>
        <v>2006/05/29</v>
      </c>
      <c r="Q54" s="3">
        <v>42407</v>
      </c>
      <c r="R54">
        <f t="shared" si="2"/>
        <v>9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73</v>
      </c>
      <c r="P55" t="str">
        <f>IFERROR(Sheet3!Q55,"")</f>
        <v>2006/06/03</v>
      </c>
      <c r="Q55" s="3">
        <v>42407</v>
      </c>
      <c r="R55">
        <f t="shared" si="2"/>
        <v>9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74</v>
      </c>
      <c r="P56" t="str">
        <f>IFERROR(Sheet3!Q56,"")</f>
        <v>2006/06/28</v>
      </c>
      <c r="Q56" s="3">
        <v>42407</v>
      </c>
      <c r="R56">
        <f t="shared" si="2"/>
        <v>9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75</v>
      </c>
      <c r="P57" t="str">
        <f>IFERROR(Sheet3!Q57,"")</f>
        <v>2007/10/11</v>
      </c>
      <c r="Q57" s="3">
        <v>42407</v>
      </c>
      <c r="R57">
        <f t="shared" si="2"/>
        <v>8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76</v>
      </c>
      <c r="P58" t="str">
        <f>IFERROR(Sheet3!Q58,"")</f>
        <v>2008/02/12</v>
      </c>
      <c r="Q58" s="3">
        <v>42407</v>
      </c>
      <c r="R58">
        <f t="shared" si="2"/>
        <v>7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77</v>
      </c>
      <c r="P59" t="str">
        <f>IFERROR(Sheet3!Q59,"")</f>
        <v>2010/01/29</v>
      </c>
      <c r="Q59" s="3">
        <v>42407</v>
      </c>
      <c r="R59">
        <f t="shared" si="2"/>
        <v>6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78</v>
      </c>
      <c r="P60" t="str">
        <f>IFERROR(Sheet3!Q60,"")</f>
        <v>2010/07/18</v>
      </c>
      <c r="Q60" s="3">
        <v>42407</v>
      </c>
      <c r="R60">
        <f t="shared" si="2"/>
        <v>5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82</v>
      </c>
      <c r="P61" t="str">
        <f>IFERROR(Sheet3!Q61,"")</f>
        <v>2007/03/26</v>
      </c>
      <c r="Q61" s="3">
        <v>42407</v>
      </c>
      <c r="R61">
        <f t="shared" si="2"/>
        <v>8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83</v>
      </c>
      <c r="P62" t="str">
        <f>IFERROR(Sheet3!Q62,"")</f>
        <v>2007/05/06</v>
      </c>
      <c r="Q62" s="3">
        <v>42407</v>
      </c>
      <c r="R62">
        <f t="shared" si="2"/>
        <v>8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84</v>
      </c>
      <c r="P63" t="str">
        <f>IFERROR(Sheet3!Q63,"")</f>
        <v>2008/06/28</v>
      </c>
      <c r="Q63" s="3">
        <v>42407</v>
      </c>
      <c r="R63">
        <f t="shared" si="2"/>
        <v>7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85</v>
      </c>
      <c r="P64" t="str">
        <f>IFERROR(Sheet3!Q64,"")</f>
        <v>2009/10/18</v>
      </c>
      <c r="Q64" s="3">
        <v>42407</v>
      </c>
      <c r="R64">
        <f t="shared" si="2"/>
        <v>6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86</v>
      </c>
      <c r="P65" t="str">
        <f>IFERROR(Sheet3!Q65,"")</f>
        <v>2010/07/17</v>
      </c>
      <c r="Q65" s="3">
        <v>42407</v>
      </c>
      <c r="R65">
        <f t="shared" si="2"/>
        <v>5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97</v>
      </c>
      <c r="P66" t="str">
        <f>IFERROR(Sheet3!Q66,"")</f>
        <v>2005/06/03</v>
      </c>
      <c r="Q66" s="3">
        <v>42407</v>
      </c>
      <c r="R66">
        <f t="shared" si="2"/>
        <v>10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98</v>
      </c>
      <c r="P67" t="str">
        <f>IFERROR(Sheet3!Q67,"")</f>
        <v>2006/04/27</v>
      </c>
      <c r="Q67" s="3">
        <v>42407</v>
      </c>
      <c r="R67">
        <f t="shared" ref="R67:R130" si="5">IFERROR(DATEDIF(P67,Q67,"Y"),"")</f>
        <v>9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99</v>
      </c>
      <c r="P68" t="str">
        <f>IFERROR(Sheet3!Q68,"")</f>
        <v>2006/06/05</v>
      </c>
      <c r="Q68" s="3">
        <v>42407</v>
      </c>
      <c r="R68">
        <f t="shared" si="5"/>
        <v>9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100</v>
      </c>
      <c r="P69" t="str">
        <f>IFERROR(Sheet3!Q69,"")</f>
        <v>2006/06/30</v>
      </c>
      <c r="Q69" s="3">
        <v>42407</v>
      </c>
      <c r="R69">
        <f t="shared" si="5"/>
        <v>9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101</v>
      </c>
      <c r="P70" t="str">
        <f>IFERROR(Sheet3!Q70,"")</f>
        <v>2008/03/28</v>
      </c>
      <c r="Q70" s="3">
        <v>42407</v>
      </c>
      <c r="R70">
        <f t="shared" si="5"/>
        <v>7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102</v>
      </c>
      <c r="P71" t="str">
        <f>IFERROR(Sheet3!Q71,"")</f>
        <v>2008/04/14</v>
      </c>
      <c r="Q71" s="3">
        <v>42407</v>
      </c>
      <c r="R71">
        <f t="shared" si="5"/>
        <v>7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103</v>
      </c>
      <c r="P72" t="str">
        <f>IFERROR(Sheet3!Q72,"")</f>
        <v>2008/11/26</v>
      </c>
      <c r="Q72" s="3">
        <v>42407</v>
      </c>
      <c r="R72">
        <f t="shared" si="5"/>
        <v>7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104</v>
      </c>
      <c r="P73" t="str">
        <f>IFERROR(Sheet3!Q73,"")</f>
        <v>2010/11/08</v>
      </c>
      <c r="Q73" s="3">
        <v>42407</v>
      </c>
      <c r="R73">
        <f t="shared" si="5"/>
        <v>5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105</v>
      </c>
      <c r="P74" t="str">
        <f>IFERROR(Sheet3!Q74,"")</f>
        <v>2005/05/19</v>
      </c>
      <c r="Q74" s="3">
        <v>42407</v>
      </c>
      <c r="R74">
        <f t="shared" si="5"/>
        <v>10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106</v>
      </c>
      <c r="P75" t="str">
        <f>IFERROR(Sheet3!Q75,"")</f>
        <v>2006/01/05</v>
      </c>
      <c r="Q75" s="3">
        <v>42407</v>
      </c>
      <c r="R75">
        <f t="shared" si="5"/>
        <v>10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107</v>
      </c>
      <c r="P76" t="str">
        <f>IFERROR(Sheet3!Q76,"")</f>
        <v>2007/09/28</v>
      </c>
      <c r="Q76" s="3">
        <v>42407</v>
      </c>
      <c r="R76">
        <f t="shared" si="5"/>
        <v>8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108</v>
      </c>
      <c r="P77" t="str">
        <f>IFERROR(Sheet3!Q77,"")</f>
        <v>2008/01/03</v>
      </c>
      <c r="Q77" s="3">
        <v>42407</v>
      </c>
      <c r="R77">
        <f t="shared" si="5"/>
        <v>8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109</v>
      </c>
      <c r="P78" t="str">
        <f>IFERROR(Sheet3!Q78,"")</f>
        <v>2008/12/12</v>
      </c>
      <c r="Q78" s="3">
        <v>42407</v>
      </c>
      <c r="R78">
        <f t="shared" si="5"/>
        <v>7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110</v>
      </c>
      <c r="P79" t="str">
        <f>IFERROR(Sheet3!Q79,"")</f>
        <v>2009/06/17</v>
      </c>
      <c r="Q79" s="3">
        <v>42407</v>
      </c>
      <c r="R79">
        <f t="shared" si="5"/>
        <v>6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111</v>
      </c>
      <c r="P80" t="str">
        <f>IFERROR(Sheet3!Q80,"")</f>
        <v>2005/11/21</v>
      </c>
      <c r="Q80" s="3">
        <v>42407</v>
      </c>
      <c r="R80">
        <f t="shared" si="5"/>
        <v>10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112</v>
      </c>
      <c r="P81" t="str">
        <f>IFERROR(Sheet3!Q81,"")</f>
        <v>2007/03/14</v>
      </c>
      <c r="Q81" s="3">
        <v>42407</v>
      </c>
      <c r="R81">
        <f t="shared" si="5"/>
        <v>8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113</v>
      </c>
      <c r="P82" t="str">
        <f>IFERROR(Sheet3!Q82,"")</f>
        <v>2007/06/19</v>
      </c>
      <c r="Q82" s="3">
        <v>42407</v>
      </c>
      <c r="R82">
        <f t="shared" si="5"/>
        <v>8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114</v>
      </c>
      <c r="P83" t="str">
        <f>IFERROR(Sheet3!Q83,"")</f>
        <v>2006/04/20</v>
      </c>
      <c r="Q83" s="3">
        <v>42407</v>
      </c>
      <c r="R83">
        <f t="shared" si="5"/>
        <v>9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115</v>
      </c>
      <c r="P84" t="str">
        <f>IFERROR(Sheet3!Q84,"")</f>
        <v>2005/08/03</v>
      </c>
      <c r="Q84" s="3">
        <v>42407</v>
      </c>
      <c r="R84">
        <f t="shared" si="5"/>
        <v>10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116</v>
      </c>
      <c r="P85" t="str">
        <f>IFERROR(Sheet3!Q85,"")</f>
        <v>2005/08/22</v>
      </c>
      <c r="Q85" s="3">
        <v>42407</v>
      </c>
      <c r="R85">
        <f t="shared" si="5"/>
        <v>10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117</v>
      </c>
      <c r="P86" t="str">
        <f>IFERROR(Sheet3!Q86,"")</f>
        <v>2011/11/30</v>
      </c>
      <c r="Q86" s="3">
        <v>42407</v>
      </c>
      <c r="R86">
        <f t="shared" si="5"/>
        <v>4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118</v>
      </c>
      <c r="P87" t="str">
        <f>IFERROR(Sheet3!Q87,"")</f>
        <v>2006/06/24</v>
      </c>
      <c r="Q87" s="3">
        <v>42407</v>
      </c>
      <c r="R87">
        <f t="shared" si="5"/>
        <v>9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119</v>
      </c>
      <c r="P88" t="str">
        <f>IFERROR(Sheet3!Q88,"")</f>
        <v>2008/01/24</v>
      </c>
      <c r="Q88" s="3">
        <v>42407</v>
      </c>
      <c r="R88">
        <f t="shared" si="5"/>
        <v>8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123</v>
      </c>
      <c r="P89" t="str">
        <f>IFERROR(Sheet3!Q89,"")</f>
        <v>2005/06/20</v>
      </c>
      <c r="Q89" s="3">
        <v>42407</v>
      </c>
      <c r="R89">
        <f t="shared" si="5"/>
        <v>10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124</v>
      </c>
      <c r="P90" t="str">
        <f>IFERROR(Sheet3!Q90,"")</f>
        <v>2006/05/25</v>
      </c>
      <c r="Q90" s="3">
        <v>42407</v>
      </c>
      <c r="R90">
        <f t="shared" si="5"/>
        <v>9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125</v>
      </c>
      <c r="P91" t="str">
        <f>IFERROR(Sheet3!Q91,"")</f>
        <v>2006/05/29</v>
      </c>
      <c r="Q91" s="3">
        <v>42407</v>
      </c>
      <c r="R91">
        <f t="shared" si="5"/>
        <v>9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126</v>
      </c>
      <c r="P92" t="str">
        <f>IFERROR(Sheet3!Q92,"")</f>
        <v>2006/07/14</v>
      </c>
      <c r="Q92" s="3">
        <v>42407</v>
      </c>
      <c r="R92">
        <f t="shared" si="5"/>
        <v>9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127</v>
      </c>
      <c r="P93" t="str">
        <f>IFERROR(Sheet3!Q93,"")</f>
        <v>2011/01/22</v>
      </c>
      <c r="Q93" s="3">
        <v>42407</v>
      </c>
      <c r="R93">
        <f t="shared" si="5"/>
        <v>5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129</v>
      </c>
      <c r="P94" t="str">
        <f>IFERROR(Sheet3!Q94,"")</f>
        <v>2008/10/05</v>
      </c>
      <c r="Q94" s="3">
        <v>42407</v>
      </c>
      <c r="R94">
        <f t="shared" si="5"/>
        <v>7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130</v>
      </c>
      <c r="P95" t="str">
        <f>IFERROR(Sheet3!Q95,"")</f>
        <v>2009/04/14</v>
      </c>
      <c r="Q95" s="3">
        <v>42407</v>
      </c>
      <c r="R95">
        <f t="shared" si="5"/>
        <v>6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131</v>
      </c>
      <c r="P96" t="str">
        <f>IFERROR(Sheet3!Q96,"")</f>
        <v>2009/12/01</v>
      </c>
      <c r="Q96" s="3">
        <v>42407</v>
      </c>
      <c r="R96">
        <f t="shared" si="5"/>
        <v>6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135</v>
      </c>
      <c r="P97" t="str">
        <f>IFERROR(Sheet3!Q97,"")</f>
        <v>2005/06/13</v>
      </c>
      <c r="Q97" s="3">
        <v>42407</v>
      </c>
      <c r="R97">
        <f t="shared" si="5"/>
        <v>10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136</v>
      </c>
      <c r="P98" t="str">
        <f>IFERROR(Sheet3!Q98,"")</f>
        <v>2005/10/20</v>
      </c>
      <c r="Q98" s="3">
        <v>42407</v>
      </c>
      <c r="R98">
        <f t="shared" si="5"/>
        <v>10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137</v>
      </c>
      <c r="P99" t="str">
        <f>IFERROR(Sheet3!Q99,"")</f>
        <v>2005/10/23</v>
      </c>
      <c r="Q99" s="3">
        <v>42407</v>
      </c>
      <c r="R99">
        <f t="shared" si="5"/>
        <v>10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138</v>
      </c>
      <c r="P100" t="str">
        <f>IFERROR(Sheet3!Q100,"")</f>
        <v>2005/11/09</v>
      </c>
      <c r="Q100" s="3">
        <v>42407</v>
      </c>
      <c r="R100">
        <f t="shared" si="5"/>
        <v>10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139</v>
      </c>
      <c r="P101" t="str">
        <f>IFERROR(Sheet3!Q101,"")</f>
        <v>2011/03/21</v>
      </c>
      <c r="Q101" s="3">
        <v>42407</v>
      </c>
      <c r="R101">
        <f t="shared" si="5"/>
        <v>4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140</v>
      </c>
      <c r="P102" t="str">
        <f>IFERROR(Sheet3!Q102,"")</f>
        <v>2005/04/22</v>
      </c>
      <c r="Q102" s="3">
        <v>42407</v>
      </c>
      <c r="R102">
        <f t="shared" si="5"/>
        <v>10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141</v>
      </c>
      <c r="P103" t="str">
        <f>IFERROR(Sheet3!Q103,"")</f>
        <v>2006/11/21</v>
      </c>
      <c r="Q103" s="3">
        <v>42407</v>
      </c>
      <c r="R103">
        <f t="shared" si="5"/>
        <v>9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142</v>
      </c>
      <c r="P104" t="str">
        <f>IFERROR(Sheet3!Q104,"")</f>
        <v>2007/05/29</v>
      </c>
      <c r="Q104" s="3">
        <v>42407</v>
      </c>
      <c r="R104">
        <f t="shared" si="5"/>
        <v>8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143</v>
      </c>
      <c r="P105" t="str">
        <f>IFERROR(Sheet3!Q105,"")</f>
        <v>2008/03/21</v>
      </c>
      <c r="Q105" s="3">
        <v>42407</v>
      </c>
      <c r="R105">
        <f t="shared" si="5"/>
        <v>7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144</v>
      </c>
      <c r="P106" t="str">
        <f>IFERROR(Sheet3!Q106,"")</f>
        <v>2009/07/29</v>
      </c>
      <c r="Q106" s="3">
        <v>42407</v>
      </c>
      <c r="R106">
        <f t="shared" si="5"/>
        <v>6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147</v>
      </c>
      <c r="P107" t="str">
        <f>IFERROR(Sheet3!Q107,"")</f>
        <v>2005/10/23</v>
      </c>
      <c r="Q107" s="3">
        <v>42407</v>
      </c>
      <c r="R107">
        <f t="shared" si="5"/>
        <v>10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148</v>
      </c>
      <c r="P108" t="str">
        <f>IFERROR(Sheet3!Q108,"")</f>
        <v>2005/06/09</v>
      </c>
      <c r="Q108" s="3">
        <v>42407</v>
      </c>
      <c r="R108">
        <f t="shared" si="5"/>
        <v>10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149</v>
      </c>
      <c r="P109" t="str">
        <f>IFERROR(Sheet3!Q109,"")</f>
        <v>2007/02/17</v>
      </c>
      <c r="Q109" s="3">
        <v>42407</v>
      </c>
      <c r="R109">
        <f t="shared" si="5"/>
        <v>8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150</v>
      </c>
      <c r="P110" t="str">
        <f>IFERROR(Sheet3!Q110,"")</f>
        <v>2007/06/23</v>
      </c>
      <c r="Q110" s="3">
        <v>42407</v>
      </c>
      <c r="R110">
        <f t="shared" si="5"/>
        <v>8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155</v>
      </c>
      <c r="P111" t="str">
        <f>IFERROR(Sheet3!Q111,"")</f>
        <v>2006/10/24</v>
      </c>
      <c r="Q111" s="3">
        <v>42407</v>
      </c>
      <c r="R111">
        <f t="shared" si="5"/>
        <v>9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156</v>
      </c>
      <c r="P112" t="str">
        <f>IFERROR(Sheet3!Q112,"")</f>
        <v>2007/02/01</v>
      </c>
      <c r="Q112" s="3">
        <v>42407</v>
      </c>
      <c r="R112">
        <f t="shared" si="5"/>
        <v>9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158</v>
      </c>
      <c r="P113" t="str">
        <f>IFERROR(Sheet3!Q113,"")</f>
        <v>2005/04/21</v>
      </c>
      <c r="Q113" s="3">
        <v>42407</v>
      </c>
      <c r="R113">
        <f t="shared" si="5"/>
        <v>10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159</v>
      </c>
      <c r="P114" t="str">
        <f>IFERROR(Sheet3!Q114,"")</f>
        <v>2005/04/29</v>
      </c>
      <c r="Q114" s="3">
        <v>42407</v>
      </c>
      <c r="R114">
        <f t="shared" si="5"/>
        <v>10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160</v>
      </c>
      <c r="P115" t="str">
        <f>IFERROR(Sheet3!Q115,"")</f>
        <v>2005/05/21</v>
      </c>
      <c r="Q115" s="3">
        <v>42407</v>
      </c>
      <c r="R115">
        <f t="shared" si="5"/>
        <v>10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161</v>
      </c>
      <c r="P116" t="str">
        <f>IFERROR(Sheet3!Q116,"")</f>
        <v>2005/08/19</v>
      </c>
      <c r="Q116" s="3">
        <v>42407</v>
      </c>
      <c r="R116">
        <f t="shared" si="5"/>
        <v>10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162</v>
      </c>
      <c r="P117" t="str">
        <f>IFERROR(Sheet3!Q117,"")</f>
        <v>2005/08/27</v>
      </c>
      <c r="Q117" s="3">
        <v>42407</v>
      </c>
      <c r="R117">
        <f t="shared" si="5"/>
        <v>10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163</v>
      </c>
      <c r="P118" t="str">
        <f>IFERROR(Sheet3!Q118,"")</f>
        <v>2005/10/23</v>
      </c>
      <c r="Q118" s="3">
        <v>42407</v>
      </c>
      <c r="R118">
        <f t="shared" si="5"/>
        <v>10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164</v>
      </c>
      <c r="P119" t="str">
        <f>IFERROR(Sheet3!Q119,"")</f>
        <v>2006/07/11</v>
      </c>
      <c r="Q119" s="3">
        <v>42407</v>
      </c>
      <c r="R119">
        <f t="shared" si="5"/>
        <v>9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165</v>
      </c>
      <c r="P120" t="str">
        <f>IFERROR(Sheet3!Q120,"")</f>
        <v>2007/10/15</v>
      </c>
      <c r="Q120" s="3">
        <v>42407</v>
      </c>
      <c r="R120">
        <f t="shared" si="5"/>
        <v>8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166</v>
      </c>
      <c r="P121" t="str">
        <f>IFERROR(Sheet3!Q121,"")</f>
        <v>2008/01/13</v>
      </c>
      <c r="Q121" s="3">
        <v>42407</v>
      </c>
      <c r="R121">
        <f t="shared" si="5"/>
        <v>8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167</v>
      </c>
      <c r="P122" t="str">
        <f>IFERROR(Sheet3!Q122,"")</f>
        <v>2005/11/15</v>
      </c>
      <c r="Q122" s="3">
        <v>42407</v>
      </c>
      <c r="R122">
        <f t="shared" si="5"/>
        <v>10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168</v>
      </c>
      <c r="P123" t="str">
        <f>IFERROR(Sheet3!Q123,"")</f>
        <v>2008/09/06</v>
      </c>
      <c r="Q123" s="3">
        <v>42407</v>
      </c>
      <c r="R123">
        <f t="shared" si="5"/>
        <v>7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169</v>
      </c>
      <c r="P124" t="str">
        <f>IFERROR(Sheet3!Q124,"")</f>
        <v>2006/03/06</v>
      </c>
      <c r="Q124" s="3">
        <v>42407</v>
      </c>
      <c r="R124">
        <f t="shared" si="5"/>
        <v>9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171</v>
      </c>
      <c r="P125" t="str">
        <f>IFERROR(Sheet3!Q125,"")</f>
        <v>2005/04/06</v>
      </c>
      <c r="Q125" s="3">
        <v>42407</v>
      </c>
      <c r="R125">
        <f t="shared" si="5"/>
        <v>10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172</v>
      </c>
      <c r="P126" t="str">
        <f>IFERROR(Sheet3!Q126,"")</f>
        <v>2007/02/19</v>
      </c>
      <c r="Q126" s="3">
        <v>42407</v>
      </c>
      <c r="R126">
        <f t="shared" si="5"/>
        <v>8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173</v>
      </c>
      <c r="P127" t="str">
        <f>IFERROR(Sheet3!Q127,"")</f>
        <v>2008/03/24</v>
      </c>
      <c r="Q127" s="3">
        <v>42407</v>
      </c>
      <c r="R127">
        <f t="shared" si="5"/>
        <v>7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174</v>
      </c>
      <c r="P128" t="str">
        <f>IFERROR(Sheet3!Q128,"")</f>
        <v>2009/04/08</v>
      </c>
      <c r="Q128" s="3">
        <v>42407</v>
      </c>
      <c r="R128">
        <f t="shared" si="5"/>
        <v>6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175</v>
      </c>
      <c r="P129" t="str">
        <f>IFERROR(Sheet3!Q129,"")</f>
        <v>2009/05/09</v>
      </c>
      <c r="Q129" s="3">
        <v>42407</v>
      </c>
      <c r="R129">
        <f t="shared" si="5"/>
        <v>6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176</v>
      </c>
      <c r="P130" t="str">
        <f>IFERROR(Sheet3!Q130,"")</f>
        <v>2009/10/07</v>
      </c>
      <c r="Q130" s="3">
        <v>42407</v>
      </c>
      <c r="R130">
        <f t="shared" si="5"/>
        <v>6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177</v>
      </c>
      <c r="P131" t="str">
        <f>IFERROR(Sheet3!Q131,"")</f>
        <v>2002/10/28</v>
      </c>
      <c r="Q131" s="3">
        <v>42407</v>
      </c>
      <c r="R131">
        <f t="shared" ref="R131:R194" si="8">IFERROR(DATEDIF(P131,Q131,"Y"),"")</f>
        <v>13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179</v>
      </c>
      <c r="P132" t="str">
        <f>IFERROR(Sheet3!Q132,"")</f>
        <v>2007/12/03</v>
      </c>
      <c r="Q132" s="3">
        <v>42407</v>
      </c>
      <c r="R132">
        <f t="shared" si="8"/>
        <v>8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180</v>
      </c>
      <c r="P133" t="str">
        <f>IFERROR(Sheet3!Q133,"")</f>
        <v>2008/04/30</v>
      </c>
      <c r="Q133" s="3">
        <v>42407</v>
      </c>
      <c r="R133">
        <f t="shared" si="8"/>
        <v>7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181</v>
      </c>
      <c r="P134" t="str">
        <f>IFERROR(Sheet3!Q134,"")</f>
        <v>2010/01/28</v>
      </c>
      <c r="Q134" s="3">
        <v>42407</v>
      </c>
      <c r="R134">
        <f t="shared" si="8"/>
        <v>6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182</v>
      </c>
      <c r="P135" t="str">
        <f>IFERROR(Sheet3!Q135,"")</f>
        <v>2007/09/06</v>
      </c>
      <c r="Q135" s="3">
        <v>42407</v>
      </c>
      <c r="R135">
        <f t="shared" si="8"/>
        <v>8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184</v>
      </c>
      <c r="P136" t="str">
        <f>IFERROR(Sheet3!Q136,"")</f>
        <v>2006/04/06</v>
      </c>
      <c r="Q136" s="3">
        <v>42407</v>
      </c>
      <c r="R136">
        <f t="shared" si="8"/>
        <v>9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185</v>
      </c>
      <c r="P137" t="str">
        <f>IFERROR(Sheet3!Q137,"")</f>
        <v>2007/02/21</v>
      </c>
      <c r="Q137" s="3">
        <v>42407</v>
      </c>
      <c r="R137">
        <f t="shared" si="8"/>
        <v>8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186</v>
      </c>
      <c r="P138" t="str">
        <f>IFERROR(Sheet3!Q138,"")</f>
        <v>2008/05/04</v>
      </c>
      <c r="Q138" s="3">
        <v>42407</v>
      </c>
      <c r="R138">
        <f t="shared" si="8"/>
        <v>7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187</v>
      </c>
      <c r="P139" t="str">
        <f>IFERROR(Sheet3!Q139,"")</f>
        <v>2008/09/21</v>
      </c>
      <c r="Q139" s="3">
        <v>42407</v>
      </c>
      <c r="R139">
        <f t="shared" si="8"/>
        <v>7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188</v>
      </c>
      <c r="P140" t="str">
        <f>IFERROR(Sheet3!Q140,"")</f>
        <v>2009/03/04</v>
      </c>
      <c r="Q140" s="3">
        <v>42407</v>
      </c>
      <c r="R140">
        <f t="shared" si="8"/>
        <v>6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189</v>
      </c>
      <c r="P141" t="str">
        <f>IFERROR(Sheet3!Q141,"")</f>
        <v>2009/06/25</v>
      </c>
      <c r="Q141" s="3">
        <v>42407</v>
      </c>
      <c r="R141">
        <f t="shared" si="8"/>
        <v>6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190</v>
      </c>
      <c r="P142" t="str">
        <f>IFERROR(Sheet3!Q142,"")</f>
        <v>2010/01/25</v>
      </c>
      <c r="Q142" s="3">
        <v>42407</v>
      </c>
      <c r="R142">
        <f t="shared" si="8"/>
        <v>6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191</v>
      </c>
      <c r="P143" t="str">
        <f>IFERROR(Sheet3!Q143,"")</f>
        <v>2010/02/06</v>
      </c>
      <c r="Q143" s="3">
        <v>42407</v>
      </c>
      <c r="R143">
        <f t="shared" si="8"/>
        <v>6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193</v>
      </c>
      <c r="P144" t="str">
        <f>IFERROR(Sheet3!Q144,"")</f>
        <v>2005/12/14</v>
      </c>
      <c r="Q144" s="3">
        <v>42407</v>
      </c>
      <c r="R144">
        <f t="shared" si="8"/>
        <v>10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194</v>
      </c>
      <c r="P145" t="str">
        <f>IFERROR(Sheet3!Q145,"")</f>
        <v>2006/04/05</v>
      </c>
      <c r="Q145" s="3">
        <v>42407</v>
      </c>
      <c r="R145">
        <f t="shared" si="8"/>
        <v>9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195</v>
      </c>
      <c r="P146" t="str">
        <f>IFERROR(Sheet3!Q146,"")</f>
        <v>2006/04/22</v>
      </c>
      <c r="Q146" s="3">
        <v>42407</v>
      </c>
      <c r="R146">
        <f t="shared" si="8"/>
        <v>9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196</v>
      </c>
      <c r="P147" t="str">
        <f>IFERROR(Sheet3!Q147,"")</f>
        <v>2006/06/27</v>
      </c>
      <c r="Q147" s="3">
        <v>42407</v>
      </c>
      <c r="R147">
        <f t="shared" si="8"/>
        <v>9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197</v>
      </c>
      <c r="P148" t="str">
        <f>IFERROR(Sheet3!Q148,"")</f>
        <v>2007/06/29</v>
      </c>
      <c r="Q148" s="3">
        <v>42407</v>
      </c>
      <c r="R148">
        <f t="shared" si="8"/>
        <v>8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198</v>
      </c>
      <c r="P149" t="str">
        <f>IFERROR(Sheet3!Q149,"")</f>
        <v>2009/10/08</v>
      </c>
      <c r="Q149" s="3">
        <v>42407</v>
      </c>
      <c r="R149">
        <f t="shared" si="8"/>
        <v>6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199</v>
      </c>
      <c r="P150" t="str">
        <f>IFERROR(Sheet3!Q150,"")</f>
        <v>2006/01/23</v>
      </c>
      <c r="Q150" s="3">
        <v>42407</v>
      </c>
      <c r="R150">
        <f t="shared" si="8"/>
        <v>10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200</v>
      </c>
      <c r="P151" t="str">
        <f>IFERROR(Sheet3!Q151,"")</f>
        <v>2008/01/28</v>
      </c>
      <c r="Q151" s="3">
        <v>42407</v>
      </c>
      <c r="R151">
        <f t="shared" si="8"/>
        <v>8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201</v>
      </c>
      <c r="P152" t="str">
        <f>IFERROR(Sheet3!Q152,"")</f>
        <v>2005/12/18</v>
      </c>
      <c r="Q152" s="3">
        <v>42407</v>
      </c>
      <c r="R152">
        <f t="shared" si="8"/>
        <v>10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202</v>
      </c>
      <c r="P153" t="str">
        <f>IFERROR(Sheet3!Q153,"")</f>
        <v>2007/10/02</v>
      </c>
      <c r="Q153" s="3">
        <v>42407</v>
      </c>
      <c r="R153">
        <f t="shared" si="8"/>
        <v>8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203</v>
      </c>
      <c r="P154" t="str">
        <f>IFERROR(Sheet3!Q154,"")</f>
        <v>2011/05/20</v>
      </c>
      <c r="Q154" s="3">
        <v>42407</v>
      </c>
      <c r="R154">
        <f t="shared" si="8"/>
        <v>4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204</v>
      </c>
      <c r="P155" t="str">
        <f>IFERROR(Sheet3!Q155,"")</f>
        <v>2005/11/15</v>
      </c>
      <c r="Q155" s="3">
        <v>42407</v>
      </c>
      <c r="R155">
        <f t="shared" si="8"/>
        <v>10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205</v>
      </c>
      <c r="P156" t="str">
        <f>IFERROR(Sheet3!Q156,"")</f>
        <v>2006/02/03</v>
      </c>
      <c r="Q156" s="3">
        <v>42407</v>
      </c>
      <c r="R156">
        <f t="shared" si="8"/>
        <v>10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206</v>
      </c>
      <c r="P157" t="str">
        <f>IFERROR(Sheet3!Q157,"")</f>
        <v>2006/06/06</v>
      </c>
      <c r="Q157" s="3">
        <v>42407</v>
      </c>
      <c r="R157">
        <f t="shared" si="8"/>
        <v>9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207</v>
      </c>
      <c r="P158" t="str">
        <f>IFERROR(Sheet3!Q158,"")</f>
        <v>2009/01/19</v>
      </c>
      <c r="Q158" s="3">
        <v>42407</v>
      </c>
      <c r="R158">
        <f t="shared" si="8"/>
        <v>7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208</v>
      </c>
      <c r="P159" t="str">
        <f>IFERROR(Sheet3!Q159,"")</f>
        <v>2011/03/10</v>
      </c>
      <c r="Q159" s="3">
        <v>42407</v>
      </c>
      <c r="R159">
        <f t="shared" si="8"/>
        <v>4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209</v>
      </c>
      <c r="P160" t="str">
        <f>IFERROR(Sheet3!Q160,"")</f>
        <v>2007/10/01</v>
      </c>
      <c r="Q160" s="3">
        <v>42407</v>
      </c>
      <c r="R160">
        <f t="shared" si="8"/>
        <v>8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211</v>
      </c>
      <c r="P161" t="str">
        <f>IFERROR(Sheet3!Q161,"")</f>
        <v>2006/12/29</v>
      </c>
      <c r="Q161" s="3">
        <v>42407</v>
      </c>
      <c r="R161">
        <f t="shared" si="8"/>
        <v>9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212</v>
      </c>
      <c r="P162" t="str">
        <f>IFERROR(Sheet3!Q162,"")</f>
        <v>2008/05/02</v>
      </c>
      <c r="Q162" s="3">
        <v>42407</v>
      </c>
      <c r="R162">
        <f t="shared" si="8"/>
        <v>7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213</v>
      </c>
      <c r="P163" t="str">
        <f>IFERROR(Sheet3!Q163,"")</f>
        <v>2008/06/01</v>
      </c>
      <c r="Q163" s="3">
        <v>42407</v>
      </c>
      <c r="R163">
        <f t="shared" si="8"/>
        <v>7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214</v>
      </c>
      <c r="P164" t="str">
        <f>IFERROR(Sheet3!Q164,"")</f>
        <v>2008/09/02</v>
      </c>
      <c r="Q164" s="3">
        <v>42407</v>
      </c>
      <c r="R164">
        <f t="shared" si="8"/>
        <v>7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215</v>
      </c>
      <c r="P165" t="str">
        <f>IFERROR(Sheet3!Q165,"")</f>
        <v>2006/11/07</v>
      </c>
      <c r="Q165" s="3">
        <v>42407</v>
      </c>
      <c r="R165">
        <f t="shared" si="8"/>
        <v>9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216</v>
      </c>
      <c r="P166" t="str">
        <f>IFERROR(Sheet3!Q166,"")</f>
        <v>2006/11/17</v>
      </c>
      <c r="Q166" s="3">
        <v>42407</v>
      </c>
      <c r="R166">
        <f t="shared" si="8"/>
        <v>9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217</v>
      </c>
      <c r="P167" t="str">
        <f>IFERROR(Sheet3!Q167,"")</f>
        <v>2007/04/16</v>
      </c>
      <c r="Q167" s="3">
        <v>42407</v>
      </c>
      <c r="R167">
        <f t="shared" si="8"/>
        <v>8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218</v>
      </c>
      <c r="P168" t="str">
        <f>IFERROR(Sheet3!Q168,"")</f>
        <v>2007/12/31</v>
      </c>
      <c r="Q168" s="3">
        <v>42407</v>
      </c>
      <c r="R168">
        <f t="shared" si="8"/>
        <v>8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219</v>
      </c>
      <c r="P169" t="str">
        <f>IFERROR(Sheet3!#REF!,"")</f>
        <v/>
      </c>
      <c r="Q169" s="3">
        <v>42407</v>
      </c>
      <c r="R169" t="str">
        <f t="shared" si="8"/>
        <v/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 t="str">
        <f>IFERROR(テーブル_Swim014[[#This Row],[選手番号]],"")</f>
        <v/>
      </c>
      <c r="P170" t="str">
        <f>IFERROR(Sheet3!#REF!,"")</f>
        <v/>
      </c>
      <c r="Q170" s="3">
        <v>42407</v>
      </c>
      <c r="R170" t="str">
        <f t="shared" si="8"/>
        <v/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 t="str">
        <f>IFERROR(テーブル_Swim014[[#This Row],[選手番号]],"")</f>
        <v/>
      </c>
      <c r="P171" t="str">
        <f>IFERROR(Sheet3!#REF!,"")</f>
        <v/>
      </c>
      <c r="Q171" s="3">
        <v>42407</v>
      </c>
      <c r="R171" t="str">
        <f t="shared" si="8"/>
        <v/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 t="str">
        <f>IFERROR(テーブル_Swim014[[#This Row],[選手番号]],"")</f>
        <v/>
      </c>
      <c r="P172" t="str">
        <f>IFERROR(Sheet3!#REF!,"")</f>
        <v/>
      </c>
      <c r="Q172" s="3">
        <v>42407</v>
      </c>
      <c r="R172" t="str">
        <f t="shared" si="8"/>
        <v/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 t="str">
        <f>IFERROR(テーブル_Swim014[[#This Row],[選手番号]],"")</f>
        <v/>
      </c>
      <c r="P173" t="str">
        <f>IFERROR(Sheet3!#REF!,"")</f>
        <v/>
      </c>
      <c r="Q173" s="3">
        <v>42407</v>
      </c>
      <c r="R173" t="str">
        <f t="shared" si="8"/>
        <v/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 t="str">
        <f>IFERROR(テーブル_Swim014[[#This Row],[選手番号]],"")</f>
        <v/>
      </c>
      <c r="P174" t="str">
        <f>IFERROR(Sheet3!#REF!,"")</f>
        <v/>
      </c>
      <c r="Q174" s="3">
        <v>42407</v>
      </c>
      <c r="R174" t="str">
        <f t="shared" si="8"/>
        <v/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 t="str">
        <f>IFERROR(テーブル_Swim014[[#This Row],[選手番号]],"")</f>
        <v/>
      </c>
      <c r="P175" t="str">
        <f>IFERROR(Sheet3!#REF!,"")</f>
        <v/>
      </c>
      <c r="Q175" s="3">
        <v>42407</v>
      </c>
      <c r="R175" t="str">
        <f t="shared" si="8"/>
        <v/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 t="str">
        <f>IFERROR(テーブル_Swim014[[#This Row],[選手番号]],"")</f>
        <v/>
      </c>
      <c r="P176" t="str">
        <f>IFERROR(Sheet3!#REF!,"")</f>
        <v/>
      </c>
      <c r="Q176" s="3">
        <v>42407</v>
      </c>
      <c r="R176" t="str">
        <f t="shared" si="8"/>
        <v/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 t="str">
        <f>IFERROR(テーブル_Swim014[[#This Row],[選手番号]],"")</f>
        <v/>
      </c>
      <c r="P177" t="str">
        <f>IFERROR(Sheet3!#REF!,"")</f>
        <v/>
      </c>
      <c r="Q177" s="3">
        <v>42407</v>
      </c>
      <c r="R177" t="str">
        <f t="shared" si="8"/>
        <v/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 t="str">
        <f>IFERROR(テーブル_Swim014[[#This Row],[選手番号]],"")</f>
        <v/>
      </c>
      <c r="P178" t="str">
        <f>IFERROR(Sheet3!#REF!,"")</f>
        <v/>
      </c>
      <c r="Q178" s="3">
        <v>42407</v>
      </c>
      <c r="R178" t="str">
        <f t="shared" si="8"/>
        <v/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 t="str">
        <f>IFERROR(テーブル_Swim014[[#This Row],[選手番号]],"")</f>
        <v/>
      </c>
      <c r="P179" t="str">
        <f>IFERROR(Sheet3!#REF!,"")</f>
        <v/>
      </c>
      <c r="Q179" s="3">
        <v>42407</v>
      </c>
      <c r="R179" t="str">
        <f t="shared" si="8"/>
        <v/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 t="str">
        <f>IFERROR(テーブル_Swim014[[#This Row],[選手番号]],"")</f>
        <v/>
      </c>
      <c r="P180" t="str">
        <f>IFERROR(Sheet3!#REF!,"")</f>
        <v/>
      </c>
      <c r="Q180" s="3">
        <v>42407</v>
      </c>
      <c r="R180" t="str">
        <f t="shared" si="8"/>
        <v/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 t="str">
        <f>IFERROR(テーブル_Swim014[[#This Row],[選手番号]],"")</f>
        <v/>
      </c>
      <c r="P181" t="str">
        <f>IFERROR(Sheet3!#REF!,"")</f>
        <v/>
      </c>
      <c r="Q181" s="3">
        <v>42407</v>
      </c>
      <c r="R181" t="str">
        <f t="shared" si="8"/>
        <v/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 t="str">
        <f>IFERROR(テーブル_Swim014[[#This Row],[選手番号]],"")</f>
        <v/>
      </c>
      <c r="P182" t="str">
        <f>IFERROR(Sheet3!#REF!,"")</f>
        <v/>
      </c>
      <c r="Q182" s="3">
        <v>42407</v>
      </c>
      <c r="R182" t="str">
        <f t="shared" si="8"/>
        <v/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 t="str">
        <f>IFERROR(テーブル_Swim014[[#This Row],[選手番号]],"")</f>
        <v/>
      </c>
      <c r="P183" t="str">
        <f>IFERROR(Sheet3!#REF!,"")</f>
        <v/>
      </c>
      <c r="Q183" s="3">
        <v>42407</v>
      </c>
      <c r="R183" t="str">
        <f t="shared" si="8"/>
        <v/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 t="str">
        <f>IFERROR(テーブル_Swim014[[#This Row],[選手番号]],"")</f>
        <v/>
      </c>
      <c r="P184" t="str">
        <f>IFERROR(Sheet3!#REF!,"")</f>
        <v/>
      </c>
      <c r="Q184" s="3">
        <v>42407</v>
      </c>
      <c r="R184" t="str">
        <f t="shared" si="8"/>
        <v/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 t="str">
        <f>IFERROR(テーブル_Swim014[[#This Row],[選手番号]],"")</f>
        <v/>
      </c>
      <c r="P185" t="str">
        <f>IFERROR(Sheet3!#REF!,"")</f>
        <v/>
      </c>
      <c r="Q185" s="3">
        <v>42407</v>
      </c>
      <c r="R185" t="str">
        <f t="shared" si="8"/>
        <v/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 t="str">
        <f>IFERROR(テーブル_Swim014[[#This Row],[選手番号]],"")</f>
        <v/>
      </c>
      <c r="P186" t="str">
        <f>IFERROR(Sheet3!#REF!,"")</f>
        <v/>
      </c>
      <c r="Q186" s="3">
        <v>42407</v>
      </c>
      <c r="R186" t="str">
        <f t="shared" si="8"/>
        <v/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 t="str">
        <f>IFERROR(テーブル_Swim014[[#This Row],[選手番号]],"")</f>
        <v/>
      </c>
      <c r="P187" t="str">
        <f>IFERROR(Sheet3!#REF!,"")</f>
        <v/>
      </c>
      <c r="Q187" s="3">
        <v>42407</v>
      </c>
      <c r="R187" t="str">
        <f t="shared" si="8"/>
        <v/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 t="str">
        <f>IFERROR(テーブル_Swim014[[#This Row],[選手番号]],"")</f>
        <v/>
      </c>
      <c r="P188" t="str">
        <f>IFERROR(Sheet3!#REF!,"")</f>
        <v/>
      </c>
      <c r="Q188" s="3">
        <v>42407</v>
      </c>
      <c r="R188" t="str">
        <f t="shared" si="8"/>
        <v/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 t="str">
        <f>IFERROR(テーブル_Swim014[[#This Row],[選手番号]],"")</f>
        <v/>
      </c>
      <c r="P189" t="str">
        <f>IFERROR(Sheet3!#REF!,"")</f>
        <v/>
      </c>
      <c r="Q189" s="3">
        <v>42407</v>
      </c>
      <c r="R189" t="str">
        <f t="shared" si="8"/>
        <v/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 t="str">
        <f>IFERROR(テーブル_Swim014[[#This Row],[選手番号]],"")</f>
        <v/>
      </c>
      <c r="P190" t="str">
        <f>IFERROR(Sheet3!#REF!,"")</f>
        <v/>
      </c>
      <c r="Q190" s="3">
        <v>42407</v>
      </c>
      <c r="R190" t="str">
        <f t="shared" si="8"/>
        <v/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 t="str">
        <f>IFERROR(テーブル_Swim014[[#This Row],[選手番号]],"")</f>
        <v/>
      </c>
      <c r="P191" t="str">
        <f>IFERROR(Sheet3!#REF!,"")</f>
        <v/>
      </c>
      <c r="Q191" s="3">
        <v>42407</v>
      </c>
      <c r="R191" t="str">
        <f t="shared" si="8"/>
        <v/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 t="str">
        <f>IFERROR(テーブル_Swim014[[#This Row],[選手番号]],"")</f>
        <v/>
      </c>
      <c r="P192" t="str">
        <f>IFERROR(Sheet3!#REF!,"")</f>
        <v/>
      </c>
      <c r="Q192" s="3">
        <v>42407</v>
      </c>
      <c r="R192" t="str">
        <f t="shared" si="8"/>
        <v/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 t="str">
        <f>IFERROR(テーブル_Swim014[[#This Row],[選手番号]],"")</f>
        <v/>
      </c>
      <c r="P193" t="str">
        <f>IFERROR(Sheet3!#REF!,"")</f>
        <v/>
      </c>
      <c r="Q193" s="3">
        <v>42407</v>
      </c>
      <c r="R193" t="str">
        <f t="shared" si="8"/>
        <v/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 t="str">
        <f>IFERROR(テーブル_Swim014[[#This Row],[選手番号]],"")</f>
        <v/>
      </c>
      <c r="P194" t="str">
        <f>IFERROR(Sheet3!#REF!,"")</f>
        <v/>
      </c>
      <c r="Q194" s="3">
        <v>42407</v>
      </c>
      <c r="R194" t="str">
        <f t="shared" si="8"/>
        <v/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 t="str">
        <f>IFERROR(テーブル_Swim014[[#This Row],[選手番号]],"")</f>
        <v/>
      </c>
      <c r="P195" t="str">
        <f>IFERROR(Sheet3!#REF!,"")</f>
        <v/>
      </c>
      <c r="Q195" s="3">
        <v>42407</v>
      </c>
      <c r="R195" t="str">
        <f t="shared" ref="R195:R258" si="11">IFERROR(DATEDIF(P195,Q195,"Y"),"")</f>
        <v/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 t="str">
        <f>IFERROR(テーブル_Swim014[[#This Row],[選手番号]],"")</f>
        <v/>
      </c>
      <c r="P196" t="str">
        <f>IFERROR(Sheet3!#REF!,"")</f>
        <v/>
      </c>
      <c r="Q196" s="3">
        <v>42407</v>
      </c>
      <c r="R196" t="str">
        <f t="shared" si="11"/>
        <v/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 t="str">
        <f>IFERROR(テーブル_Swim014[[#This Row],[選手番号]],"")</f>
        <v/>
      </c>
      <c r="P197" t="str">
        <f>IFERROR(Sheet3!#REF!,"")</f>
        <v/>
      </c>
      <c r="Q197" s="3">
        <v>42407</v>
      </c>
      <c r="R197" t="str">
        <f t="shared" si="11"/>
        <v/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 t="str">
        <f>IFERROR(テーブル_Swim014[[#This Row],[選手番号]],"")</f>
        <v/>
      </c>
      <c r="P198" t="str">
        <f>IFERROR(Sheet3!#REF!,"")</f>
        <v/>
      </c>
      <c r="Q198" s="3">
        <v>42407</v>
      </c>
      <c r="R198" t="str">
        <f t="shared" si="11"/>
        <v/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 t="str">
        <f>IFERROR(テーブル_Swim014[[#This Row],[選手番号]],"")</f>
        <v/>
      </c>
      <c r="P199" t="str">
        <f>IFERROR(Sheet3!#REF!,"")</f>
        <v/>
      </c>
      <c r="Q199" s="3">
        <v>42407</v>
      </c>
      <c r="R199" t="str">
        <f t="shared" si="11"/>
        <v/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 t="str">
        <f>IFERROR(テーブル_Swim014[[#This Row],[選手番号]],"")</f>
        <v/>
      </c>
      <c r="P200" t="str">
        <f>IFERROR(Sheet3!#REF!,"")</f>
        <v/>
      </c>
      <c r="Q200" s="3">
        <v>42407</v>
      </c>
      <c r="R200" t="str">
        <f t="shared" si="11"/>
        <v/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 t="str">
        <f>IFERROR(テーブル_Swim014[[#This Row],[選手番号]],"")</f>
        <v/>
      </c>
      <c r="P201" t="str">
        <f>IFERROR(Sheet3!#REF!,"")</f>
        <v/>
      </c>
      <c r="Q201" s="3">
        <v>42407</v>
      </c>
      <c r="R201" t="str">
        <f t="shared" si="11"/>
        <v/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 t="str">
        <f>IFERROR(テーブル_Swim014[[#This Row],[選手番号]],"")</f>
        <v/>
      </c>
      <c r="P202" t="str">
        <f>IFERROR(Sheet3!#REF!,"")</f>
        <v/>
      </c>
      <c r="Q202" s="3">
        <v>42407</v>
      </c>
      <c r="R202" t="str">
        <f t="shared" si="11"/>
        <v/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 t="str">
        <f>IFERROR(テーブル_Swim014[[#This Row],[選手番号]],"")</f>
        <v/>
      </c>
      <c r="P203" t="str">
        <f>IFERROR(Sheet3!#REF!,"")</f>
        <v/>
      </c>
      <c r="Q203" s="3">
        <v>42407</v>
      </c>
      <c r="R203" t="str">
        <f t="shared" si="11"/>
        <v/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 t="str">
        <f>IFERROR(テーブル_Swim014[[#This Row],[選手番号]],"")</f>
        <v/>
      </c>
      <c r="P204" t="str">
        <f>IFERROR(Sheet3!#REF!,"")</f>
        <v/>
      </c>
      <c r="Q204" s="3">
        <v>42407</v>
      </c>
      <c r="R204" t="str">
        <f t="shared" si="11"/>
        <v/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 t="str">
        <f>IFERROR(テーブル_Swim014[[#This Row],[選手番号]],"")</f>
        <v/>
      </c>
      <c r="P205" t="str">
        <f>IFERROR(Sheet3!#REF!,"")</f>
        <v/>
      </c>
      <c r="Q205" s="3">
        <v>42407</v>
      </c>
      <c r="R205" t="str">
        <f t="shared" si="11"/>
        <v/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 t="str">
        <f>IFERROR(テーブル_Swim014[[#This Row],[選手番号]],"")</f>
        <v/>
      </c>
      <c r="P206" t="str">
        <f>IFERROR(Sheet3!#REF!,"")</f>
        <v/>
      </c>
      <c r="Q206" s="3">
        <v>42407</v>
      </c>
      <c r="R206" t="str">
        <f t="shared" si="11"/>
        <v/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 t="str">
        <f>IFERROR(テーブル_Swim014[[#This Row],[選手番号]],"")</f>
        <v/>
      </c>
      <c r="P207" t="str">
        <f>IFERROR(Sheet3!#REF!,"")</f>
        <v/>
      </c>
      <c r="Q207" s="3">
        <v>42407</v>
      </c>
      <c r="R207" t="str">
        <f t="shared" si="11"/>
        <v/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 t="str">
        <f>IFERROR(テーブル_Swim014[[#This Row],[選手番号]],"")</f>
        <v/>
      </c>
      <c r="P208" t="str">
        <f>IFERROR(Sheet3!#REF!,"")</f>
        <v/>
      </c>
      <c r="Q208" s="3">
        <v>42407</v>
      </c>
      <c r="R208" t="str">
        <f t="shared" si="11"/>
        <v/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 t="str">
        <f>IFERROR(テーブル_Swim014[[#This Row],[選手番号]],"")</f>
        <v/>
      </c>
      <c r="P209" t="str">
        <f>IFERROR(Sheet3!#REF!,"")</f>
        <v/>
      </c>
      <c r="Q209" s="3">
        <v>42407</v>
      </c>
      <c r="R209" t="str">
        <f t="shared" si="11"/>
        <v/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 t="str">
        <f>IFERROR(テーブル_Swim014[[#This Row],[選手番号]],"")</f>
        <v/>
      </c>
      <c r="P210" t="str">
        <f>IFERROR(Sheet3!#REF!,"")</f>
        <v/>
      </c>
      <c r="Q210" s="3">
        <v>42407</v>
      </c>
      <c r="R210" t="str">
        <f t="shared" si="11"/>
        <v/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 t="str">
        <f>IFERROR(テーブル_Swim014[[#This Row],[選手番号]],"")</f>
        <v/>
      </c>
      <c r="P211" t="str">
        <f>IFERROR(Sheet3!#REF!,"")</f>
        <v/>
      </c>
      <c r="Q211" s="3">
        <v>42407</v>
      </c>
      <c r="R211" t="str">
        <f t="shared" si="11"/>
        <v/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 t="str">
        <f>IFERROR(テーブル_Swim014[[#This Row],[選手番号]],"")</f>
        <v/>
      </c>
      <c r="P212" t="str">
        <f>IFERROR(Sheet3!#REF!,"")</f>
        <v/>
      </c>
      <c r="Q212" s="3">
        <v>42407</v>
      </c>
      <c r="R212" t="str">
        <f t="shared" si="11"/>
        <v/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 t="str">
        <f>IFERROR(テーブル_Swim014[[#This Row],[選手番号]],"")</f>
        <v/>
      </c>
      <c r="P213" t="str">
        <f>IFERROR(Sheet3!#REF!,"")</f>
        <v/>
      </c>
      <c r="Q213" s="3">
        <v>42407</v>
      </c>
      <c r="R213" t="str">
        <f t="shared" si="11"/>
        <v/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 t="str">
        <f>IFERROR(テーブル_Swim014[[#This Row],[選手番号]],"")</f>
        <v/>
      </c>
      <c r="P214" t="str">
        <f>IFERROR(Sheet3!#REF!,"")</f>
        <v/>
      </c>
      <c r="Q214" s="3">
        <v>42407</v>
      </c>
      <c r="R214" t="str">
        <f t="shared" si="11"/>
        <v/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 t="str">
        <f>IFERROR(テーブル_Swim014[[#This Row],[選手番号]],"")</f>
        <v/>
      </c>
      <c r="P215" t="str">
        <f>IFERROR(Sheet3!#REF!,"")</f>
        <v/>
      </c>
      <c r="Q215" s="3">
        <v>42407</v>
      </c>
      <c r="R215" t="str">
        <f t="shared" si="11"/>
        <v/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 t="str">
        <f>IFERROR(テーブル_Swim014[[#This Row],[選手番号]],"")</f>
        <v/>
      </c>
      <c r="P216" t="str">
        <f>IFERROR(Sheet3!#REF!,"")</f>
        <v/>
      </c>
      <c r="Q216" s="3">
        <v>42407</v>
      </c>
      <c r="R216" t="str">
        <f t="shared" si="11"/>
        <v/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 t="str">
        <f>IFERROR(テーブル_Swim014[[#This Row],[選手番号]],"")</f>
        <v/>
      </c>
      <c r="P217" t="str">
        <f>IFERROR(Sheet3!#REF!,"")</f>
        <v/>
      </c>
      <c r="Q217" s="3">
        <v>42407</v>
      </c>
      <c r="R217" t="str">
        <f t="shared" si="11"/>
        <v/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 t="str">
        <f>IFERROR(テーブル_Swim014[[#This Row],[選手番号]],"")</f>
        <v/>
      </c>
      <c r="P218" t="str">
        <f>IFERROR(Sheet3!#REF!,"")</f>
        <v/>
      </c>
      <c r="Q218" s="3">
        <v>42407</v>
      </c>
      <c r="R218" t="str">
        <f t="shared" si="11"/>
        <v/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 t="str">
        <f>IFERROR(テーブル_Swim014[[#This Row],[選手番号]],"")</f>
        <v/>
      </c>
      <c r="P219" t="str">
        <f>IFERROR(Sheet3!#REF!,"")</f>
        <v/>
      </c>
      <c r="Q219" s="3">
        <v>42407</v>
      </c>
      <c r="R219" t="str">
        <f t="shared" si="11"/>
        <v/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 t="str">
        <f>IFERROR(テーブル_Swim014[[#This Row],[選手番号]],"")</f>
        <v/>
      </c>
      <c r="P220" t="str">
        <f>IFERROR(Sheet3!#REF!,"")</f>
        <v/>
      </c>
      <c r="Q220" s="3">
        <v>42407</v>
      </c>
      <c r="R220" t="str">
        <f t="shared" si="11"/>
        <v/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 t="str">
        <f>IFERROR(テーブル_Swim014[[#This Row],[選手番号]],"")</f>
        <v/>
      </c>
      <c r="P221" t="str">
        <f>IFERROR(Sheet3!#REF!,"")</f>
        <v/>
      </c>
      <c r="Q221" s="3">
        <v>42407</v>
      </c>
      <c r="R221" t="str">
        <f t="shared" si="11"/>
        <v/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 t="str">
        <f>IFERROR(テーブル_Swim014[[#This Row],[選手番号]],"")</f>
        <v/>
      </c>
      <c r="P222" t="str">
        <f>IFERROR(Sheet3!#REF!,"")</f>
        <v/>
      </c>
      <c r="Q222" s="3">
        <v>42407</v>
      </c>
      <c r="R222" t="str">
        <f t="shared" si="11"/>
        <v/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 t="str">
        <f>IFERROR(テーブル_Swim014[[#This Row],[選手番号]],"")</f>
        <v/>
      </c>
      <c r="P223" t="str">
        <f>IFERROR(Sheet3!#REF!,"")</f>
        <v/>
      </c>
      <c r="Q223" s="3">
        <v>42407</v>
      </c>
      <c r="R223" t="str">
        <f t="shared" si="11"/>
        <v/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 t="str">
        <f>IFERROR(テーブル_Swim014[[#This Row],[選手番号]],"")</f>
        <v/>
      </c>
      <c r="P224" t="str">
        <f>IFERROR(Sheet3!#REF!,"")</f>
        <v/>
      </c>
      <c r="Q224" s="3">
        <v>42407</v>
      </c>
      <c r="R224" t="str">
        <f t="shared" si="11"/>
        <v/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 t="str">
        <f>IFERROR(テーブル_Swim014[[#This Row],[選手番号]],"")</f>
        <v/>
      </c>
      <c r="P225" t="str">
        <f>IFERROR(Sheet3!#REF!,"")</f>
        <v/>
      </c>
      <c r="Q225" s="3">
        <v>42407</v>
      </c>
      <c r="R225" t="str">
        <f t="shared" si="11"/>
        <v/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 t="str">
        <f>IFERROR(テーブル_Swim014[[#This Row],[選手番号]],"")</f>
        <v/>
      </c>
      <c r="P226" t="str">
        <f>IFERROR(Sheet3!#REF!,"")</f>
        <v/>
      </c>
      <c r="Q226" s="3">
        <v>42407</v>
      </c>
      <c r="R226" t="str">
        <f t="shared" si="11"/>
        <v/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 t="str">
        <f>IFERROR(テーブル_Swim014[[#This Row],[選手番号]],"")</f>
        <v/>
      </c>
      <c r="P227" t="str">
        <f>IFERROR(Sheet3!#REF!,"")</f>
        <v/>
      </c>
      <c r="Q227" s="3">
        <v>42407</v>
      </c>
      <c r="R227" t="str">
        <f t="shared" si="11"/>
        <v/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 t="str">
        <f>IFERROR(テーブル_Swim014[[#This Row],[選手番号]],"")</f>
        <v/>
      </c>
      <c r="P228" t="str">
        <f>IFERROR(Sheet3!#REF!,"")</f>
        <v/>
      </c>
      <c r="Q228" s="3">
        <v>42407</v>
      </c>
      <c r="R228" t="str">
        <f t="shared" si="11"/>
        <v/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 t="str">
        <f>IFERROR(テーブル_Swim014[[#This Row],[選手番号]],"")</f>
        <v/>
      </c>
      <c r="P229" t="str">
        <f>IFERROR(Sheet3!#REF!,"")</f>
        <v/>
      </c>
      <c r="Q229" s="3">
        <v>42407</v>
      </c>
      <c r="R229" t="str">
        <f t="shared" si="11"/>
        <v/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 t="str">
        <f>IFERROR(テーブル_Swim014[[#This Row],[選手番号]],"")</f>
        <v/>
      </c>
      <c r="P230" t="str">
        <f>IFERROR(Sheet3!#REF!,"")</f>
        <v/>
      </c>
      <c r="Q230" s="3">
        <v>42407</v>
      </c>
      <c r="R230" t="str">
        <f t="shared" si="11"/>
        <v/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 t="str">
        <f>IFERROR(テーブル_Swim014[[#This Row],[選手番号]],"")</f>
        <v/>
      </c>
      <c r="P231" t="str">
        <f>IFERROR(Sheet3!#REF!,"")</f>
        <v/>
      </c>
      <c r="Q231" s="3">
        <v>42407</v>
      </c>
      <c r="R231" t="str">
        <f t="shared" si="11"/>
        <v/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 t="str">
        <f>IFERROR(テーブル_Swim014[[#This Row],[選手番号]],"")</f>
        <v/>
      </c>
      <c r="P232" t="str">
        <f>IFERROR(Sheet3!#REF!,"")</f>
        <v/>
      </c>
      <c r="Q232" s="3">
        <v>42407</v>
      </c>
      <c r="R232" t="str">
        <f t="shared" si="11"/>
        <v/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 t="str">
        <f>IFERROR(テーブル_Swim014[[#This Row],[選手番号]],"")</f>
        <v/>
      </c>
      <c r="P233" t="str">
        <f>IFERROR(Sheet3!#REF!,"")</f>
        <v/>
      </c>
      <c r="Q233" s="3">
        <v>42407</v>
      </c>
      <c r="R233" t="str">
        <f t="shared" si="11"/>
        <v/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 t="str">
        <f>IFERROR(テーブル_Swim014[[#This Row],[選手番号]],"")</f>
        <v/>
      </c>
      <c r="P234" t="str">
        <f>IFERROR(Sheet3!#REF!,"")</f>
        <v/>
      </c>
      <c r="Q234" s="3">
        <v>42407</v>
      </c>
      <c r="R234" t="str">
        <f t="shared" si="11"/>
        <v/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 t="str">
        <f>IFERROR(テーブル_Swim014[[#This Row],[選手番号]],"")</f>
        <v/>
      </c>
      <c r="P235" t="str">
        <f>IFERROR(Sheet3!#REF!,"")</f>
        <v/>
      </c>
      <c r="Q235" s="3">
        <v>42407</v>
      </c>
      <c r="R235" t="str">
        <f t="shared" si="11"/>
        <v/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 t="str">
        <f>IFERROR(テーブル_Swim014[[#This Row],[選手番号]],"")</f>
        <v/>
      </c>
      <c r="P236" t="str">
        <f>IFERROR(Sheet3!#REF!,"")</f>
        <v/>
      </c>
      <c r="Q236" s="3">
        <v>42407</v>
      </c>
      <c r="R236" t="str">
        <f t="shared" si="11"/>
        <v/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 t="str">
        <f>IFERROR(テーブル_Swim014[[#This Row],[選手番号]],"")</f>
        <v/>
      </c>
      <c r="P237" t="str">
        <f>IFERROR(Sheet3!#REF!,"")</f>
        <v/>
      </c>
      <c r="Q237" s="3">
        <v>42407</v>
      </c>
      <c r="R237" t="str">
        <f t="shared" si="11"/>
        <v/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 t="str">
        <f>IFERROR(テーブル_Swim014[[#This Row],[選手番号]],"")</f>
        <v/>
      </c>
      <c r="P238" t="str">
        <f>IFERROR(Sheet3!#REF!,"")</f>
        <v/>
      </c>
      <c r="Q238" s="3">
        <v>42407</v>
      </c>
      <c r="R238" t="str">
        <f t="shared" si="11"/>
        <v/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 t="str">
        <f>IFERROR(テーブル_Swim014[[#This Row],[選手番号]],"")</f>
        <v/>
      </c>
      <c r="P239" t="str">
        <f>IFERROR(Sheet3!#REF!,"")</f>
        <v/>
      </c>
      <c r="Q239" s="3">
        <v>42407</v>
      </c>
      <c r="R239" t="str">
        <f t="shared" si="11"/>
        <v/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 t="str">
        <f>IFERROR(テーブル_Swim014[[#This Row],[選手番号]],"")</f>
        <v/>
      </c>
      <c r="P240" t="str">
        <f>IFERROR(Sheet3!#REF!,"")</f>
        <v/>
      </c>
      <c r="Q240" s="3">
        <v>42407</v>
      </c>
      <c r="R240" t="str">
        <f t="shared" si="11"/>
        <v/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 t="str">
        <f>IFERROR(テーブル_Swim014[[#This Row],[選手番号]],"")</f>
        <v/>
      </c>
      <c r="P241" t="str">
        <f>IFERROR(Sheet3!#REF!,"")</f>
        <v/>
      </c>
      <c r="Q241" s="3">
        <v>42407</v>
      </c>
      <c r="R241" t="str">
        <f t="shared" si="11"/>
        <v/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 t="str">
        <f>IFERROR(テーブル_Swim014[[#This Row],[選手番号]],"")</f>
        <v/>
      </c>
      <c r="P242" t="str">
        <f>IFERROR(Sheet3!#REF!,"")</f>
        <v/>
      </c>
      <c r="Q242" s="3">
        <v>42407</v>
      </c>
      <c r="R242" t="str">
        <f t="shared" si="11"/>
        <v/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 t="str">
        <f>IFERROR(テーブル_Swim014[[#This Row],[選手番号]],"")</f>
        <v/>
      </c>
      <c r="P243" t="str">
        <f>IFERROR(Sheet3!#REF!,"")</f>
        <v/>
      </c>
      <c r="Q243" s="3">
        <v>42407</v>
      </c>
      <c r="R243" t="str">
        <f t="shared" si="11"/>
        <v/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 t="str">
        <f>IFERROR(テーブル_Swim014[[#This Row],[選手番号]],"")</f>
        <v/>
      </c>
      <c r="P244" t="str">
        <f>IFERROR(Sheet3!#REF!,"")</f>
        <v/>
      </c>
      <c r="Q244" s="3">
        <v>42407</v>
      </c>
      <c r="R244" t="str">
        <f t="shared" si="11"/>
        <v/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 t="str">
        <f>IFERROR(テーブル_Swim014[[#This Row],[選手番号]],"")</f>
        <v/>
      </c>
      <c r="P245" t="str">
        <f>IFERROR(Sheet3!#REF!,"")</f>
        <v/>
      </c>
      <c r="Q245" s="3">
        <v>42407</v>
      </c>
      <c r="R245" t="str">
        <f t="shared" si="11"/>
        <v/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 t="str">
        <f>IFERROR(テーブル_Swim014[[#This Row],[選手番号]],"")</f>
        <v/>
      </c>
      <c r="P246" t="str">
        <f>IFERROR(Sheet3!#REF!,"")</f>
        <v/>
      </c>
      <c r="Q246" s="3">
        <v>42407</v>
      </c>
      <c r="R246" t="str">
        <f t="shared" si="11"/>
        <v/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 t="str">
        <f>IFERROR(テーブル_Swim014[[#This Row],[選手番号]],"")</f>
        <v/>
      </c>
      <c r="P247" t="str">
        <f>IFERROR(Sheet3!#REF!,"")</f>
        <v/>
      </c>
      <c r="Q247" s="3">
        <v>42407</v>
      </c>
      <c r="R247" t="str">
        <f t="shared" si="11"/>
        <v/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 t="str">
        <f>IFERROR(テーブル_Swim014[[#This Row],[選手番号]],"")</f>
        <v/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 t="str">
        <f>IFERROR(テーブル_Swim014[[#This Row],[選手番号]],"")</f>
        <v/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 t="str">
        <f>IFERROR(テーブル_Swim014[[#This Row],[選手番号]],"")</f>
        <v/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 t="str">
        <f>IFERROR(テーブル_Swim014[[#This Row],[選手番号]],"")</f>
        <v/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 t="str">
        <f>IFERROR(テーブル_Swim014[[#This Row],[選手番号]],"")</f>
        <v/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 t="str">
        <f>IFERROR(テーブル_Swim014[[#This Row],[選手番号]],"")</f>
        <v/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 t="str">
        <f>IFERROR(テーブル_Swim014[[#This Row],[選手番号]],"")</f>
        <v/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 t="str">
        <f>IFERROR(テーブル_Swim014[[#This Row],[選手番号]],"")</f>
        <v/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 t="str">
        <f>IFERROR(テーブル_Swim014[[#This Row],[選手番号]],"")</f>
        <v/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 t="str">
        <f>IFERROR(テーブル_Swim014[[#This Row],[選手番号]],"")</f>
        <v/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 t="str">
        <f>IFERROR(テーブル_Swim014[[#This Row],[選手番号]],"")</f>
        <v/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 t="str">
        <f>IFERROR(テーブル_Swim014[[#This Row],[選手番号]],"")</f>
        <v/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 t="str">
        <f>IFERROR(テーブル_Swim014[[#This Row],[選手番号]],"")</f>
        <v/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 t="str">
        <f>IFERROR(テーブル_Swim014[[#This Row],[選手番号]],"")</f>
        <v/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 t="str">
        <f>IFERROR(テーブル_Swim014[[#This Row],[選手番号]],"")</f>
        <v/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 t="str">
        <f>IFERROR(テーブル_Swim014[[#This Row],[選手番号]],"")</f>
        <v/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 t="str">
        <f>IFERROR(テーブル_Swim014[[#This Row],[選手番号]],"")</f>
        <v/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 t="str">
        <f>IFERROR(テーブル_Swim014[[#This Row],[選手番号]],"")</f>
        <v/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 t="str">
        <f>IFERROR(テーブル_Swim014[[#This Row],[選手番号]],"")</f>
        <v/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 t="str">
        <f>IFERROR(テーブル_Swim014[[#This Row],[選手番号]],"")</f>
        <v/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 t="str">
        <f>IFERROR(テーブル_Swim014[[#This Row],[選手番号]],"")</f>
        <v/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 t="str">
        <f>IFERROR(テーブル_Swim014[[#This Row],[選手番号]],"")</f>
        <v/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 t="str">
        <f>IFERROR(テーブル_Swim014[[#This Row],[選手番号]],"")</f>
        <v/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 t="str">
        <f>IFERROR(テーブル_Swim014[[#This Row],[選手番号]],"")</f>
        <v/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 t="str">
        <f>IFERROR(テーブル_Swim014[[#This Row],[選手番号]],"")</f>
        <v/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 t="str">
        <f>IFERROR(テーブル_Swim014[[#This Row],[選手番号]],"")</f>
        <v/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 t="str">
        <f>IFERROR(テーブル_Swim014[[#This Row],[選手番号]],"")</f>
        <v/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 t="str">
        <f>IFERROR(テーブル_Swim014[[#This Row],[選手番号]],"")</f>
        <v/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 t="str">
        <f>IFERROR(テーブル_Swim014[[#This Row],[選手番号]],"")</f>
        <v/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 t="str">
        <f>IFERROR(テーブル_Swim014[[#This Row],[選手番号]],"")</f>
        <v/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 t="str">
        <f>IFERROR(テーブル_Swim014[[#This Row],[選手番号]],"")</f>
        <v/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 t="str">
        <f>IFERROR(テーブル_Swim014[[#This Row],[選手番号]],"")</f>
        <v/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 t="str">
        <f>IFERROR(テーブル_Swim014[[#This Row],[選手番号]],"")</f>
        <v/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 t="str">
        <f>IFERROR(テーブル_Swim014[[#This Row],[選手番号]],"")</f>
        <v/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 t="str">
        <f>IFERROR(テーブル_Swim014[[#This Row],[選手番号]],"")</f>
        <v/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 t="str">
        <f>IFERROR(テーブル_Swim014[[#This Row],[選手番号]],"")</f>
        <v/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 t="str">
        <f>IFERROR(テーブル_Swim014[[#This Row],[選手番号]],"")</f>
        <v/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 t="str">
        <f>IFERROR(テーブル_Swim014[[#This Row],[選手番号]],"")</f>
        <v/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 t="str">
        <f>IFERROR(テーブル_Swim014[[#This Row],[選手番号]],"")</f>
        <v/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 t="str">
        <f>IFERROR(テーブル_Swim014[[#This Row],[選手番号]],"")</f>
        <v/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 t="str">
        <f>IFERROR(テーブル_Swim014[[#This Row],[選手番号]],"")</f>
        <v/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 t="str">
        <f>IFERROR(テーブル_Swim014[[#This Row],[選手番号]],"")</f>
        <v/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 t="str">
        <f>IFERROR(テーブル_Swim014[[#This Row],[選手番号]],"")</f>
        <v/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 t="str">
        <f>IFERROR(テーブル_Swim014[[#This Row],[選手番号]],"")</f>
        <v/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 t="str">
        <f>IFERROR(テーブル_Swim014[[#This Row],[選手番号]],"")</f>
        <v/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 t="str">
        <f>IFERROR(テーブル_Swim014[[#This Row],[選手番号]],"")</f>
        <v/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 t="str">
        <f>IFERROR(テーブル_Swim014[[#This Row],[選手番号]],"")</f>
        <v/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 t="str">
        <f>IFERROR(テーブル_Swim014[[#This Row],[選手番号]],"")</f>
        <v/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 t="str">
        <f>IFERROR(テーブル_Swim014[[#This Row],[選手番号]],"")</f>
        <v/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 t="str">
        <f>IFERROR(テーブル_Swim014[[#This Row],[選手番号]],"")</f>
        <v/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 t="str">
        <f>IFERROR(テーブル_Swim014[[#This Row],[選手番号]],"")</f>
        <v/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 t="str">
        <f>IFERROR(テーブル_Swim014[[#This Row],[選手番号]],"")</f>
        <v/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 t="str">
        <f>IFERROR(テーブル_Swim014[[#This Row],[選手番号]],"")</f>
        <v/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 t="str">
        <f>IFERROR(テーブル_Swim014[[#This Row],[選手番号]],"")</f>
        <v/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 t="str">
        <f>IFERROR(テーブル_Swim014[[#This Row],[選手番号]],"")</f>
        <v/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 t="str">
        <f>IFERROR(テーブル_Swim014[[#This Row],[選手番号]],"")</f>
        <v/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 t="str">
        <f>IFERROR(テーブル_Swim014[[#This Row],[選手番号]],"")</f>
        <v/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 t="str">
        <f>IFERROR(テーブル_Swim014[[#This Row],[選手番号]],"")</f>
        <v/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 t="str">
        <f>IFERROR(テーブル_Swim014[[#This Row],[選手番号]],"")</f>
        <v/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 t="str">
        <f>IFERROR(テーブル_Swim014[[#This Row],[選手番号]],"")</f>
        <v/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 t="str">
        <f>IFERROR(テーブル_Swim014[[#This Row],[選手番号]],"")</f>
        <v/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 t="str">
        <f>IFERROR(テーブル_Swim014[[#This Row],[選手番号]],"")</f>
        <v/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 t="str">
        <f>IFERROR(テーブル_Swim014[[#This Row],[選手番号]],"")</f>
        <v/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 t="str">
        <f>IFERROR(テーブル_Swim014[[#This Row],[選手番号]],"")</f>
        <v/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 t="str">
        <f>IFERROR(テーブル_Swim014[[#This Row],[選手番号]],"")</f>
        <v/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 t="str">
        <f>IFERROR(テーブル_Swim014[[#This Row],[選手番号]],"")</f>
        <v/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 t="str">
        <f>IFERROR(テーブル_Swim014[[#This Row],[選手番号]],"")</f>
        <v/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 t="str">
        <f>IFERROR(テーブル_Swim014[[#This Row],[選手番号]],"")</f>
        <v/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 t="str">
        <f>IFERROR(テーブル_Swim014[[#This Row],[選手番号]],"")</f>
        <v/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 t="str">
        <f>IFERROR(テーブル_Swim014[[#This Row],[選手番号]],"")</f>
        <v/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 t="str">
        <f>IFERROR(テーブル_Swim014[[#This Row],[選手番号]],"")</f>
        <v/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 t="str">
        <f>IFERROR(テーブル_Swim014[[#This Row],[選手番号]],"")</f>
        <v/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 t="str">
        <f>IFERROR(テーブル_Swim014[[#This Row],[選手番号]],"")</f>
        <v/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 t="str">
        <f>IFERROR(テーブル_Swim014[[#This Row],[選手番号]],"")</f>
        <v/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 t="str">
        <f>IFERROR(テーブル_Swim014[[#This Row],[選手番号]],"")</f>
        <v/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 t="str">
        <f>IFERROR(テーブル_Swim014[[#This Row],[選手番号]],"")</f>
        <v/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 t="str">
        <f>IFERROR(テーブル_Swim014[[#This Row],[選手番号]],"")</f>
        <v/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 t="str">
        <f>IFERROR(テーブル_Swim014[[#This Row],[選手番号]],"")</f>
        <v/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 t="str">
        <f>IFERROR(テーブル_Swim014[[#This Row],[選手番号]],"")</f>
        <v/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 t="str">
        <f>IFERROR(テーブル_Swim014[[#This Row],[選手番号]],"")</f>
        <v/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 t="str">
        <f>IFERROR(テーブル_Swim014[[#This Row],[選手番号]],"")</f>
        <v/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 t="str">
        <f>IFERROR(テーブル_Swim014[[#This Row],[選手番号]],"")</f>
        <v/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 t="str">
        <f>IFERROR(テーブル_Swim014[[#This Row],[選手番号]],"")</f>
        <v/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 t="str">
        <f>IFERROR(テーブル_Swim014[[#This Row],[選手番号]],"")</f>
        <v/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 t="str">
        <f>IFERROR(テーブル_Swim014[[#This Row],[選手番号]],"")</f>
        <v/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 t="str">
        <f>IFERROR(テーブル_Swim014[[#This Row],[選手番号]],"")</f>
        <v/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 t="str">
        <f>IFERROR(テーブル_Swim014[[#This Row],[選手番号]],"")</f>
        <v/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 t="str">
        <f>IFERROR(テーブル_Swim014[[#This Row],[選手番号]],"")</f>
        <v/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 t="str">
        <f>IFERROR(テーブル_Swim014[[#This Row],[選手番号]],"")</f>
        <v/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 t="str">
        <f>IFERROR(テーブル_Swim014[[#This Row],[選手番号]],"")</f>
        <v/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 t="str">
        <f>IFERROR(テーブル_Swim014[[#This Row],[選手番号]],"")</f>
        <v/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 t="str">
        <f>IFERROR(テーブル_Swim014[[#This Row],[選手番号]],"")</f>
        <v/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 t="str">
        <f>IFERROR(テーブル_Swim014[[#This Row],[選手番号]],"")</f>
        <v/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 t="str">
        <f>IFERROR(テーブル_Swim014[[#This Row],[選手番号]],"")</f>
        <v/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 t="str">
        <f>IFERROR(テーブル_Swim014[[#This Row],[選手番号]],"")</f>
        <v/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 t="str">
        <f>IFERROR(テーブル_Swim014[[#This Row],[選手番号]],"")</f>
        <v/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 t="str">
        <f>IFERROR(テーブル_Swim014[[#This Row],[選手番号]],"")</f>
        <v/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 t="str">
        <f>IFERROR(テーブル_Swim014[[#This Row],[選手番号]],"")</f>
        <v/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 t="str">
        <f>IFERROR(テーブル_Swim014[[#This Row],[選手番号]],"")</f>
        <v/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 t="str">
        <f>IFERROR(テーブル_Swim014[[#This Row],[選手番号]],"")</f>
        <v/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 t="str">
        <f>IFERROR(テーブル_Swim014[[#This Row],[選手番号]],"")</f>
        <v/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 t="str">
        <f>IFERROR(テーブル_Swim014[[#This Row],[選手番号]],"")</f>
        <v/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 t="str">
        <f>IFERROR(テーブル_Swim014[[#This Row],[選手番号]],"")</f>
        <v/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 t="str">
        <f>IFERROR(テーブル_Swim014[[#This Row],[選手番号]],"")</f>
        <v/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 t="str">
        <f>IFERROR(テーブル_Swim014[[#This Row],[選手番号]],"")</f>
        <v/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 t="str">
        <f>IFERROR(テーブル_Swim014[[#This Row],[選手番号]],"")</f>
        <v/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 t="str">
        <f>IFERROR(テーブル_Swim014[[#This Row],[選手番号]],"")</f>
        <v/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 t="str">
        <f>IFERROR(テーブル_Swim014[[#This Row],[選手番号]],"")</f>
        <v/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 t="str">
        <f>IFERROR(テーブル_Swim014[[#This Row],[選手番号]],"")</f>
        <v/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 t="str">
        <f>IFERROR(テーブル_Swim014[[#This Row],[選手番号]],"")</f>
        <v/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 t="str">
        <f>IFERROR(テーブル_Swim014[[#This Row],[選手番号]],"")</f>
        <v/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 t="str">
        <f>IFERROR(テーブル_Swim014[[#This Row],[選手番号]],"")</f>
        <v/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 t="str">
        <f>IFERROR(テーブル_Swim014[[#This Row],[選手番号]],"")</f>
        <v/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 t="str">
        <f>IFERROR(テーブル_Swim014[[#This Row],[選手番号]],"")</f>
        <v/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 t="str">
        <f>IFERROR(テーブル_Swim014[[#This Row],[選手番号]],"")</f>
        <v/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 t="str">
        <f>IFERROR(テーブル_Swim014[[#This Row],[選手番号]],"")</f>
        <v/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 t="str">
        <f>IFERROR(テーブル_Swim014[[#This Row],[選手番号]],"")</f>
        <v/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 t="str">
        <f>IFERROR(テーブル_Swim014[[#This Row],[選手番号]],"")</f>
        <v/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 t="str">
        <f>IFERROR(テーブル_Swim014[[#This Row],[選手番号]],"")</f>
        <v/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 t="str">
        <f>IFERROR(テーブル_Swim014[[#This Row],[選手番号]],"")</f>
        <v/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 t="str">
        <f>IFERROR(テーブル_Swim014[[#This Row],[選手番号]],"")</f>
        <v/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 t="str">
        <f>IFERROR(テーブル_Swim014[[#This Row],[選手番号]],"")</f>
        <v/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 t="str">
        <f>IFERROR(テーブル_Swim014[[#This Row],[選手番号]],"")</f>
        <v/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 t="str">
        <f>IFERROR(テーブル_Swim014[[#This Row],[選手番号]],"")</f>
        <v/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 t="str">
        <f>IFERROR(テーブル_Swim014[[#This Row],[選手番号]],"")</f>
        <v/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 t="str">
        <f>IFERROR(テーブル_Swim014[[#This Row],[選手番号]],"")</f>
        <v/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 t="str">
        <f>IFERROR(テーブル_Swim014[[#This Row],[選手番号]],"")</f>
        <v/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 t="str">
        <f>IFERROR(テーブル_Swim014[[#This Row],[選手番号]],"")</f>
        <v/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 t="str">
        <f>IFERROR(テーブル_Swim014[[#This Row],[選手番号]],"")</f>
        <v/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IFERROR(Sheet3!Q169,"")</f>
        <v>2005/04/28</v>
      </c>
      <c r="Q519" s="3">
        <v>42407</v>
      </c>
      <c r="R519">
        <f t="shared" si="26"/>
        <v>10</v>
      </c>
    </row>
    <row r="520" spans="15:18" x14ac:dyDescent="0.15">
      <c r="O520" t="str">
        <f>IFERROR(テーブル_Swim014[[#This Row],[選手番号]],"")</f>
        <v/>
      </c>
      <c r="P520">
        <f>IFERROR(Sheet3!Q170,"")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IFERROR(Sheet3!Q171,"")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IFERROR(Sheet3!Q172,"")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IFERROR(Sheet3!Q173,"")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IFERROR(Sheet3!Q174,"")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IFERROR(Sheet3!Q175,"")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IFERROR(Sheet3!Q176,"")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IFERROR(Sheet3!Q177,"")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IFERROR(Sheet3!Q178,"")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IFERROR(Sheet3!Q179,"")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IFERROR(Sheet3!Q180,"")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IFERROR(Sheet3!Q181,"")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IFERROR(Sheet3!Q182,"")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IFERROR(Sheet3!Q183,"")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IFERROR(Sheet3!Q184,"")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IFERROR(Sheet3!Q185,"")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IFERROR(Sheet3!Q186,"")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IFERROR(Sheet3!Q187,"")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IFERROR(Sheet3!Q188,"")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IFERROR(Sheet3!Q189,"")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IFERROR(Sheet3!Q190,"")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IFERROR(Sheet3!Q191,"")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IFERROR(Sheet3!Q192,"")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IFERROR(Sheet3!Q193,"")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IFERROR(Sheet3!Q194,"")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IFERROR(Sheet3!Q195,"")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IFERROR(Sheet3!Q196,"")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IFERROR(Sheet3!Q197,"")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IFERROR(Sheet3!Q198,"")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IFERROR(Sheet3!Q199,"")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IFERROR(Sheet3!Q200,"")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IFERROR(Sheet3!Q201,"")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IFERROR(Sheet3!Q202,"")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IFERROR(Sheet3!Q203,"")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IFERROR(Sheet3!Q204,"")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IFERROR(Sheet3!Q205,"")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IFERROR(Sheet3!Q206,"")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IFERROR(Sheet3!Q207,"")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IFERROR(Sheet3!Q208,"")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IFERROR(Sheet3!Q209,"")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IFERROR(Sheet3!Q210,"")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IFERROR(Sheet3!Q211,"")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IFERROR(Sheet3!Q212,"")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IFERROR(Sheet3!Q213,"")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IFERROR(Sheet3!Q214,"")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IFERROR(Sheet3!Q215,"")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IFERROR(Sheet3!Q216,"")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IFERROR(Sheet3!Q217,"")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IFERROR(Sheet3!Q218,"")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IFERROR(Sheet3!Q219,"")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IFERROR(Sheet3!Q220,"")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IFERROR(Sheet3!Q221,"")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IFERROR(Sheet3!Q222,"")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IFERROR(Sheet3!Q223,"")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IFERROR(Sheet3!Q224,"")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IFERROR(Sheet3!Q225,"")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IFERROR(Sheet3!Q226,"")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IFERROR(Sheet3!Q227,"")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IFERROR(Sheet3!Q228,"")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IFERROR(Sheet3!Q229,"")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IFERROR(Sheet3!Q230,"")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IFERROR(Sheet3!Q231,"")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IFERROR(Sheet3!Q232,"")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IFERROR(Sheet3!Q233,"")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IFERROR(Sheet3!Q234,"")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IFERROR(Sheet3!Q235,"")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IFERROR(Sheet3!Q236,"")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IFERROR(Sheet3!Q237,"")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IFERROR(Sheet3!Q238,"")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IFERROR(Sheet3!Q239,"")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IFERROR(Sheet3!Q240,"")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IFERROR(Sheet3!Q241,"")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IFERROR(Sheet3!Q242,"")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IFERROR(Sheet3!Q243,"")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IFERROR(Sheet3!Q244,"")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IFERROR(Sheet3!Q245,"")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IFERROR(Sheet3!Q246,"")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IFERROR(Sheet3!Q247,"")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IFERROR(Sheet3!Q248,"")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IFERROR(Sheet3!Q249,"")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IFERROR(Sheet3!Q250,"")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IFERROR(Sheet3!Q251,"")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IFERROR(Sheet3!Q252,"")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IFERROR(Sheet3!Q253,"")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IFERROR(Sheet3!Q254,"")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IFERROR(Sheet3!Q255,"")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IFERROR(Sheet3!Q256,"")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IFERROR(Sheet3!Q257,"")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IFERROR(Sheet3!Q258,"")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IFERROR(Sheet3!Q259,"")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IFERROR(Sheet3!Q260,"")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IFERROR(Sheet3!Q261,"")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IFERROR(Sheet3!Q262,"")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IFERROR(Sheet3!Q263,"")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IFERROR(Sheet3!Q264,"")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IFERROR(Sheet3!Q265,"")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IFERROR(Sheet3!Q266,"")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IFERROR(Sheet3!Q267,"")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IFERROR(Sheet3!Q268,"")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IFERROR(Sheet3!Q269,"")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IFERROR(Sheet3!Q270,"")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IFERROR(Sheet3!Q271,"")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IFERROR(Sheet3!Q272,"")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IFERROR(Sheet3!Q273,"")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IFERROR(Sheet3!Q274,"")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IFERROR(Sheet3!Q275,"")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IFERROR(Sheet3!Q276,"")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IFERROR(Sheet3!Q277,"")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IFERROR(Sheet3!Q278,"")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IFERROR(Sheet3!Q279,"")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IFERROR(Sheet3!Q280,"")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IFERROR(Sheet3!Q281,"")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IFERROR(Sheet3!Q282,"")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IFERROR(Sheet3!Q283,"")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IFERROR(Sheet3!Q284,"")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IFERROR(Sheet3!Q285,"")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IFERROR(Sheet3!Q286,"")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IFERROR(Sheet3!Q287,"")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IFERROR(Sheet3!Q288,"")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IFERROR(Sheet3!Q289,"")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IFERROR(Sheet3!Q290,"")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IFERROR(Sheet3!Q291,"")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IFERROR(Sheet3!Q292,"")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IFERROR(Sheet3!Q293,"")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IFERROR(Sheet3!Q294,"")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IFERROR(Sheet3!Q295,"")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IFERROR(Sheet3!Q296,"")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IFERROR(Sheet3!Q297,"")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IFERROR(Sheet3!Q298,"")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IFERROR(Sheet3!Q299,"")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IFERROR(Sheet3!Q300,"")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IFERROR(Sheet3!Q301,"")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IFERROR(Sheet3!Q302,"")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IFERROR(Sheet3!Q303,"")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IFERROR(Sheet3!Q304,"")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IFERROR(Sheet3!Q305,"")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IFERROR(Sheet3!Q306,"")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IFERROR(Sheet3!Q307,"")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IFERROR(Sheet3!Q308,"")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IFERROR(Sheet3!Q309,"")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IFERROR(Sheet3!Q310,"")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IFERROR(Sheet3!Q311,"")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IFERROR(Sheet3!Q312,"")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IFERROR(Sheet3!Q313,"")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IFERROR(Sheet3!Q314,"")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IFERROR(Sheet3!Q315,"")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IFERROR(Sheet3!Q316,"")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IFERROR(Sheet3!Q317,"")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IFERROR(Sheet3!Q318,"")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IFERROR(Sheet3!Q319,"")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IFERROR(Sheet3!Q320,"")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IFERROR(Sheet3!Q321,"")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IFERROR(Sheet3!Q322,"")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IFERROR(Sheet3!Q323,"")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IFERROR(Sheet3!Q324,"")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IFERROR(Sheet3!Q325,"")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IFERROR(Sheet3!Q326,"")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IFERROR(Sheet3!Q327,"")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IFERROR(Sheet3!Q328,"")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IFERROR(Sheet3!Q329,"")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IFERROR(Sheet3!Q330,"")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IFERROR(Sheet3!Q331,"")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IFERROR(Sheet3!Q332,"")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IFERROR(Sheet3!Q333,"")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IFERROR(Sheet3!Q334,"")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IFERROR(Sheet3!Q335,"")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IFERROR(Sheet3!Q336,"")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IFERROR(Sheet3!Q337,"")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IFERROR(Sheet3!Q338,"")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IFERROR(Sheet3!Q339,"")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IFERROR(Sheet3!Q340,"")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IFERROR(Sheet3!Q341,"")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IFERROR(Sheet3!Q342,"")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IFERROR(Sheet3!Q343,"")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IFERROR(Sheet3!Q344,"")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IFERROR(Sheet3!Q345,"")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IFERROR(Sheet3!Q346,"")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IFERROR(Sheet3!Q347,"")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IFERROR(Sheet3!Q348,"")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IFERROR(Sheet3!Q349,"")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IFERROR(Sheet3!Q350,"")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IFERROR(Sheet3!Q351,"")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IFERROR(Sheet3!Q352,"")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IFERROR(Sheet3!Q353,"")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IFERROR(Sheet3!Q354,"")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IFERROR(Sheet3!Q355,"")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IFERROR(Sheet3!Q356,"")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IFERROR(Sheet3!Q357,"")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IFERROR(Sheet3!Q358,"")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IFERROR(Sheet3!Q359,"")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IFERROR(Sheet3!Q360,"")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IFERROR(Sheet3!Q361,"")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IFERROR(Sheet3!Q362,"")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IFERROR(Sheet3!Q363,"")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IFERROR(Sheet3!Q364,"")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IFERROR(Sheet3!Q365,"")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IFERROR(Sheet3!Q366,"")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IFERROR(Sheet3!Q367,"")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IFERROR(Sheet3!Q368,"")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IFERROR(Sheet3!Q369,"")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IFERROR(Sheet3!Q370,"")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IFERROR(Sheet3!Q371,"")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IFERROR(Sheet3!Q372,"")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IFERROR(Sheet3!Q373,"")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IFERROR(Sheet3!Q374,"")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IFERROR(Sheet3!Q375,"")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IFERROR(Sheet3!Q376,"")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IFERROR(Sheet3!Q377,"")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IFERROR(Sheet3!Q378,"")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IFERROR(Sheet3!Q379,"")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IFERROR(Sheet3!Q380,"")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IFERROR(Sheet3!Q381,"")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IFERROR(Sheet3!Q382,"")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IFERROR(Sheet3!Q383,"")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IFERROR(Sheet3!Q384,"")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IFERROR(Sheet3!Q385,"")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IFERROR(Sheet3!Q386,"")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IFERROR(Sheet3!Q387,"")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IFERROR(Sheet3!Q388,"")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IFERROR(Sheet3!Q389,"")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IFERROR(Sheet3!Q390,"")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IFERROR(Sheet3!Q391,"")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IFERROR(Sheet3!Q392,"")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IFERROR(Sheet3!Q393,"")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IFERROR(Sheet3!Q394,"")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IFERROR(Sheet3!Q395,"")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IFERROR(Sheet3!Q396,"")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IFERROR(Sheet3!Q397,"")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IFERROR(Sheet3!Q398,"")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IFERROR(Sheet3!Q399,"")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IFERROR(Sheet3!Q400,"")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IFERROR(Sheet3!Q401,"")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IFERROR(Sheet3!Q402,"")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IFERROR(Sheet3!Q403,"")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IFERROR(Sheet3!Q404,"")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IFERROR(Sheet3!Q405,"")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IFERROR(Sheet3!Q406,"")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IFERROR(Sheet3!Q407,"")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IFERROR(Sheet3!Q408,"")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IFERROR(Sheet3!Q409,"")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IFERROR(Sheet3!Q410,"")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IFERROR(Sheet3!Q411,"")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IFERROR(Sheet3!Q412,"")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IFERROR(Sheet3!Q413,"")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IFERROR(Sheet3!Q414,"")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IFERROR(Sheet3!Q415,"")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IFERROR(Sheet3!Q416,"")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IFERROR(Sheet3!Q417,"")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IFERROR(Sheet3!Q418,"")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IFERROR(Sheet3!Q419,"")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IFERROR(Sheet3!Q420,"")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IFERROR(Sheet3!Q421,"")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IFERROR(Sheet3!Q422,"")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IFERROR(Sheet3!Q423,"")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IFERROR(Sheet3!Q424,"")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IFERROR(Sheet3!Q425,"")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IFERROR(Sheet3!Q426,"")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IFERROR(Sheet3!Q427,"")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IFERROR(Sheet3!Q428,"")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IFERROR(Sheet3!Q429,"")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IFERROR(Sheet3!Q430,"")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IFERROR(Sheet3!Q431,"")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IFERROR(Sheet3!Q432,"")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IFERROR(Sheet3!Q433,"")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IFERROR(Sheet3!Q434,"")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IFERROR(Sheet3!Q435,"")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IFERROR(Sheet3!Q436,"")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IFERROR(Sheet3!Q437,"")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IFERROR(Sheet3!Q438,"")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IFERROR(Sheet3!Q439,"")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IFERROR(Sheet3!Q440,"")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IFERROR(Sheet3!Q441,"")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IFERROR(Sheet3!Q442,"")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IFERROR(Sheet3!Q443,"")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IFERROR(Sheet3!Q444,"")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IFERROR(Sheet3!Q445,"")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IFERROR(Sheet3!Q446,"")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IFERROR(Sheet3!Q447,"")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IFERROR(Sheet3!Q448,"")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IFERROR(Sheet3!Q449,"")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IFERROR(Sheet3!Q450,"")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IFERROR(Sheet3!Q451,"")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IFERROR(Sheet3!Q452,"")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IFERROR(Sheet3!Q453,"")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IFERROR(Sheet3!Q454,"")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IFERROR(Sheet3!Q455,"")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IFERROR(Sheet3!Q456,"")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IFERROR(Sheet3!Q457,"")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IFERROR(Sheet3!Q458,"")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IFERROR(Sheet3!Q459,"")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IFERROR(Sheet3!Q460,"")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IFERROR(Sheet3!Q461,"")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IFERROR(Sheet3!Q462,"")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IFERROR(Sheet3!Q463,"")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IFERROR(Sheet3!Q464,"")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IFERROR(Sheet3!Q465,"")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IFERROR(Sheet3!Q466,"")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IFERROR(Sheet3!Q467,"")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IFERROR(Sheet3!Q468,"")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IFERROR(Sheet3!Q469,"")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IFERROR(Sheet3!Q470,"")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IFERROR(Sheet3!Q471,"")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IFERROR(Sheet3!Q472,"")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IFERROR(Sheet3!Q473,"")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IFERROR(Sheet3!Q474,"")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IFERROR(Sheet3!Q475,"")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IFERROR(Sheet3!Q476,"")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IFERROR(Sheet3!Q477,"")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IFERROR(Sheet3!Q478,"")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IFERROR(Sheet3!Q479,"")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IFERROR(Sheet3!Q480,"")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IFERROR(Sheet3!Q481,"")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IFERROR(Sheet3!Q482,"")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IFERROR(Sheet3!Q483,"")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IFERROR(Sheet3!Q484,"")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IFERROR(Sheet3!Q485,"")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IFERROR(Sheet3!Q486,"")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IFERROR(Sheet3!Q487,"")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IFERROR(Sheet3!Q488,"")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IFERROR(Sheet3!Q489,"")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IFERROR(Sheet3!Q490,"")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IFERROR(Sheet3!Q491,"")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IFERROR(Sheet3!Q492,"")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IFERROR(Sheet3!Q493,"")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IFERROR(Sheet3!Q494,"")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IFERROR(Sheet3!Q495,"")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IFERROR(Sheet3!Q496,"")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IFERROR(Sheet3!Q497,"")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IFERROR(Sheet3!Q498,"")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IFERROR(Sheet3!Q499,"")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IFERROR(Sheet3!Q500,"")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IFERROR(Sheet3!Q501,"")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IFERROR(Sheet3!Q502,"")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IFERROR(Sheet3!Q503,"")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IFERROR(Sheet3!Q504,"")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IFERROR(Sheet3!Q505,"")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IFERROR(Sheet3!Q506,"")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IFERROR(Sheet3!Q507,"")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IFERROR(Sheet3!Q508,"")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IFERROR(Sheet3!Q509,"")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IFERROR(Sheet3!Q510,"")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IFERROR(Sheet3!Q511,"")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IFERROR(Sheet3!Q512,"")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IFERROR(Sheet3!Q513,"")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IFERROR(Sheet3!Q514,"")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IFERROR(Sheet3!Q515,"")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IFERROR(Sheet3!Q516,"")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IFERROR(Sheet3!Q517,"")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IFERROR(Sheet3!Q518,"")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IFERROR(Sheet3!Q519,"")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IFERROR(Sheet3!Q520,"")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IFERROR(Sheet3!Q521,"")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IFERROR(Sheet3!Q522,"")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IFERROR(Sheet3!Q523,"")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IFERROR(Sheet3!Q524,"")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IFERROR(Sheet3!Q525,"")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IFERROR(Sheet3!Q526,"")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IFERROR(Sheet3!Q527,"")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IFERROR(Sheet3!Q528,"")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IFERROR(Sheet3!Q529,"")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IFERROR(Sheet3!Q530,"")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IFERROR(Sheet3!Q531,"")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IFERROR(Sheet3!Q532,"")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IFERROR(Sheet3!Q533,"")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IFERROR(Sheet3!Q534,"")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IFERROR(Sheet3!Q535,"")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IFERROR(Sheet3!Q536,"")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IFERROR(Sheet3!Q537,"")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IFERROR(Sheet3!Q538,"")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IFERROR(Sheet3!Q539,"")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IFERROR(Sheet3!Q540,"")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IFERROR(Sheet3!Q541,"")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IFERROR(Sheet3!Q542,"")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IFERROR(Sheet3!Q543,"")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IFERROR(Sheet3!Q544,"")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IFERROR(Sheet3!Q545,"")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IFERROR(Sheet3!Q546,"")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IFERROR(Sheet3!Q547,"")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IFERROR(Sheet3!Q548,"")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IFERROR(Sheet3!Q549,"")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IFERROR(Sheet3!Q550,"")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IFERROR(Sheet3!Q551,"")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IFERROR(Sheet3!Q552,"")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IFERROR(Sheet3!Q553,"")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IFERROR(Sheet3!Q554,"")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IFERROR(Sheet3!Q555,"")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IFERROR(Sheet3!Q556,"")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IFERROR(Sheet3!Q557,"")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IFERROR(Sheet3!Q558,"")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IFERROR(Sheet3!Q559,"")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IFERROR(Sheet3!Q560,"")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IFERROR(Sheet3!Q561,"")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IFERROR(Sheet3!Q562,"")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IFERROR(Sheet3!Q563,"")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IFERROR(Sheet3!Q564,"")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IFERROR(Sheet3!Q565,"")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IFERROR(Sheet3!Q566,"")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IFERROR(Sheet3!Q567,"")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IFERROR(Sheet3!Q568,"")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IFERROR(Sheet3!Q569,"")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IFERROR(Sheet3!Q570,"")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IFERROR(Sheet3!Q571,"")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IFERROR(Sheet3!Q572,"")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IFERROR(Sheet3!Q573,"")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IFERROR(Sheet3!Q574,"")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IFERROR(Sheet3!Q575,"")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IFERROR(Sheet3!Q576,"")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IFERROR(Sheet3!Q577,"")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IFERROR(Sheet3!Q578,"")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IFERROR(Sheet3!Q579,"")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IFERROR(Sheet3!Q580,"")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IFERROR(Sheet3!Q581,"")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IFERROR(Sheet3!Q582,"")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IFERROR(Sheet3!Q583,"")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IFERROR(Sheet3!Q584,"")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IFERROR(Sheet3!Q585,"")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IFERROR(Sheet3!Q586,"")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IFERROR(Sheet3!Q587,"")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IFERROR(Sheet3!Q588,"")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IFERROR(Sheet3!Q589,"")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IFERROR(Sheet3!Q590,"")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IFERROR(Sheet3!Q591,"")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IFERROR(Sheet3!Q592,"")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IFERROR(Sheet3!Q593,"")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IFERROR(Sheet3!Q594,"")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IFERROR(Sheet3!Q595,"")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IFERROR(Sheet3!Q596,"")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IFERROR(Sheet3!Q597,"")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IFERROR(Sheet3!Q598,"")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IFERROR(Sheet3!Q599,"")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IFERROR(Sheet3!Q600,"")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IFERROR(Sheet3!Q601,"")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IFERROR(Sheet3!Q602,"")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IFERROR(Sheet3!Q603,"")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IFERROR(Sheet3!Q604,"")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IFERROR(Sheet3!Q605,"")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IFERROR(Sheet3!Q606,"")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IFERROR(Sheet3!Q607,"")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IFERROR(Sheet3!Q608,"")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IFERROR(Sheet3!Q609,"")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IFERROR(Sheet3!Q610,"")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IFERROR(Sheet3!Q611,"")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IFERROR(Sheet3!Q612,"")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IFERROR(Sheet3!Q613,"")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IFERROR(Sheet3!Q614,"")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IFERROR(Sheet3!Q615,"")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IFERROR(Sheet3!Q616,"")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IFERROR(Sheet3!Q617,"")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IFERROR(Sheet3!Q618,"")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IFERROR(Sheet3!Q619,"")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IFERROR(Sheet3!Q620,"")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IFERROR(Sheet3!Q621,"")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IFERROR(Sheet3!Q622,"")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IFERROR(Sheet3!Q623,"")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IFERROR(Sheet3!Q624,"")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IFERROR(Sheet3!Q625,"")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IFERROR(Sheet3!Q626,"")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IFERROR(Sheet3!Q627,"")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IFERROR(Sheet3!Q628,"")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IFERROR(Sheet3!Q629,"")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IFERROR(Sheet3!Q630,"")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IFERROR(Sheet3!Q631,"")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IFERROR(Sheet3!Q632,"")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IFERROR(Sheet3!Q633,"")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IFERROR(Sheet3!Q634,"")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IFERROR(Sheet3!Q635,"")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IFERROR(Sheet3!Q636,"")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IFERROR(Sheet3!Q637,"")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IFERROR(Sheet3!Q638,"")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IFERROR(Sheet3!Q639,"")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IFERROR(Sheet3!Q640,"")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IFERROR(Sheet3!Q641,"")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IFERROR(Sheet3!Q642,"")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IFERROR(Sheet3!Q643,"")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IFERROR(Sheet3!Q644,"")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IFERROR(Sheet3!Q645,"")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IFERROR(Sheet3!Q646,"")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IFERROR(Sheet3!Q647,"")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IFERROR(Sheet3!Q648,"")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IFERROR(Sheet3!Q649,"")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IFERROR(Sheet3!Q650,"")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IFERROR(Sheet3!Q651,"")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144</v>
      </c>
      <c r="B1" s="2" t="s">
        <v>6</v>
      </c>
      <c r="C1" s="2" t="s">
        <v>66</v>
      </c>
      <c r="D1" s="16"/>
      <c r="E1" s="16" t="s">
        <v>149</v>
      </c>
      <c r="F1" s="16" t="s">
        <v>150</v>
      </c>
      <c r="G1" s="16" t="s">
        <v>151</v>
      </c>
      <c r="H1" s="16" t="s">
        <v>152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57</v>
      </c>
      <c r="F2" s="22" t="str">
        <f>IFERROR(VLOOKUP(E2,Sheet3!A:H,3,0),"")</f>
        <v xml:space="preserve">藤田　颯斗                    </v>
      </c>
      <c r="G2" s="22" t="str">
        <f>IFERROR(VLOOKUP(E2,Sheet3!A:H,8,0),"")</f>
        <v xml:space="preserve">西条ＳＣ        </v>
      </c>
      <c r="H2" s="22" t="str">
        <f>IFERROR(VLOOKUP(E2,Sheet2!A:B,2,0),"")</f>
        <v/>
      </c>
      <c r="I2" s="22" t="str">
        <f>CONCATENATE(E2,A2)</f>
        <v>571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215</v>
      </c>
      <c r="F3" s="22" t="str">
        <f>IFERROR(VLOOKUP(E3,Sheet3!A:H,3,0),"")</f>
        <v xml:space="preserve">佐藤　　光                    </v>
      </c>
      <c r="G3" s="22" t="str">
        <f>IFERROR(VLOOKUP(E3,Sheet3!A:H,8,0),"")</f>
        <v xml:space="preserve">えいしSC砥部    </v>
      </c>
      <c r="H3" s="22" t="str">
        <f>IFERROR(VLOOKUP(E3,Sheet2!A:B,2,0),"")</f>
        <v/>
      </c>
      <c r="I3" s="22" t="str">
        <f t="shared" ref="I3:I66" si="1">CONCATENATE(E3,A3)</f>
        <v>2151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63</v>
      </c>
      <c r="F4" s="22" t="str">
        <f>IFERROR(VLOOKUP(E4,Sheet3!A:H,3,0),"")</f>
        <v xml:space="preserve">加藤　雄大                    </v>
      </c>
      <c r="G4" s="22" t="str">
        <f>IFERROR(VLOOKUP(E4,Sheet3!A:H,8,0),"")</f>
        <v xml:space="preserve">ＭＧ瀬戸内      </v>
      </c>
      <c r="H4" s="22" t="str">
        <f>IFERROR(VLOOKUP(E4,Sheet2!A:B,2,0),"")</f>
        <v/>
      </c>
      <c r="I4" s="22" t="str">
        <f t="shared" si="1"/>
        <v>631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111</v>
      </c>
      <c r="F5" s="22" t="str">
        <f>IFERROR(VLOOKUP(E5,Sheet3!A:H,3,0),"")</f>
        <v xml:space="preserve">長野　　弘                    </v>
      </c>
      <c r="G5" s="22" t="str">
        <f>IFERROR(VLOOKUP(E5,Sheet3!A:H,8,0),"")</f>
        <v xml:space="preserve">ＭＧ双葉        </v>
      </c>
      <c r="H5" s="22" t="str">
        <f>IFERROR(VLOOKUP(E5,Sheet2!A:B,2,0),"")</f>
        <v/>
      </c>
      <c r="I5" s="22" t="str">
        <f t="shared" si="1"/>
        <v>1111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48</v>
      </c>
      <c r="F6" s="22" t="str">
        <f>IFERROR(VLOOKUP(E6,Sheet3!A:H,3,0),"")</f>
        <v xml:space="preserve">中田　智大                    </v>
      </c>
      <c r="G6" s="22" t="str">
        <f>IFERROR(VLOOKUP(E6,Sheet3!A:H,8,0),"")</f>
        <v xml:space="preserve">ｴﾘｴｰﾙSRT        </v>
      </c>
      <c r="H6" s="22" t="str">
        <f>IFERROR(VLOOKUP(E6,Sheet2!A:B,2,0),"")</f>
        <v/>
      </c>
      <c r="I6" s="22" t="str">
        <f t="shared" si="1"/>
        <v>481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0</v>
      </c>
      <c r="F7" s="22" t="str">
        <f>IFERROR(VLOOKUP(E7,Sheet3!A:H,3,0),"")</f>
        <v/>
      </c>
      <c r="G7" s="22" t="str">
        <f>IFERROR(VLOOKUP(E7,Sheet3!A:H,8,0),"")</f>
        <v/>
      </c>
      <c r="H7" s="22" t="str">
        <f>IFERROR(VLOOKUP(E7,Sheet2!A:B,2,0),"")</f>
        <v/>
      </c>
      <c r="I7" s="22" t="str">
        <f t="shared" si="1"/>
        <v>01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2</v>
      </c>
      <c r="B8" s="22">
        <f>IFERROR(テーブル_Swim015[[#This Row],[組]],"")</f>
        <v>1</v>
      </c>
      <c r="C8" s="22">
        <f>IFERROR(テーブル_Swim015[[#This Row],[水路]],"")</f>
        <v>1</v>
      </c>
      <c r="D8" s="22" t="str">
        <f t="shared" si="0"/>
        <v>211</v>
      </c>
      <c r="E8" s="22">
        <f>IFERROR(テーブル_Swim015[[#This Row],[選手番号]],"")</f>
        <v>54</v>
      </c>
      <c r="F8" s="22" t="str">
        <f>IFERROR(VLOOKUP(E8,Sheet3!A:H,3,0),"")</f>
        <v xml:space="preserve">脇　　栞那                    </v>
      </c>
      <c r="G8" s="22" t="str">
        <f>IFERROR(VLOOKUP(E8,Sheet3!A:H,8,0),"")</f>
        <v xml:space="preserve">ｴﾘｴｰﾙSRT        </v>
      </c>
      <c r="H8" s="22" t="str">
        <f>IFERROR(VLOOKUP(E8,Sheet2!A:B,2,0),"")</f>
        <v/>
      </c>
      <c r="I8" s="22" t="str">
        <f t="shared" si="1"/>
        <v>542</v>
      </c>
      <c r="J8" s="22">
        <f t="shared" si="2"/>
        <v>1</v>
      </c>
      <c r="K8" s="22">
        <f t="shared" si="3"/>
        <v>1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2</v>
      </c>
      <c r="D9" s="22" t="str">
        <f t="shared" si="0"/>
        <v>212</v>
      </c>
      <c r="E9" s="22">
        <f>IFERROR(テーブル_Swim015[[#This Row],[選手番号]],"")</f>
        <v>104</v>
      </c>
      <c r="F9" s="22" t="str">
        <f>IFERROR(VLOOKUP(E9,Sheet3!A:H,3,0),"")</f>
        <v xml:space="preserve">竹林　優貴                    </v>
      </c>
      <c r="G9" s="22" t="str">
        <f>IFERROR(VLOOKUP(E9,Sheet3!A:H,8,0),"")</f>
        <v xml:space="preserve">八幡浜ＳＣ      </v>
      </c>
      <c r="H9" s="22" t="str">
        <f>IFERROR(VLOOKUP(E9,Sheet2!A:B,2,0),"")</f>
        <v/>
      </c>
      <c r="I9" s="22" t="str">
        <f t="shared" si="1"/>
        <v>1042</v>
      </c>
      <c r="J9" s="22">
        <f t="shared" si="2"/>
        <v>1</v>
      </c>
      <c r="K9" s="22">
        <f t="shared" si="3"/>
        <v>2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3</v>
      </c>
      <c r="D10" s="22" t="str">
        <f t="shared" si="0"/>
        <v>213</v>
      </c>
      <c r="E10" s="22">
        <f>IFERROR(テーブル_Swim015[[#This Row],[選手番号]],"")</f>
        <v>86</v>
      </c>
      <c r="F10" s="22" t="str">
        <f>IFERROR(VLOOKUP(E10,Sheet3!A:H,3,0),"")</f>
        <v xml:space="preserve">深川　花夏                    </v>
      </c>
      <c r="G10" s="22" t="str">
        <f>IFERROR(VLOOKUP(E10,Sheet3!A:H,8,0),"")</f>
        <v xml:space="preserve">ファイブテン    </v>
      </c>
      <c r="H10" s="22" t="str">
        <f>IFERROR(VLOOKUP(E10,Sheet2!A:B,2,0),"")</f>
        <v/>
      </c>
      <c r="I10" s="22" t="str">
        <f t="shared" si="1"/>
        <v>862</v>
      </c>
      <c r="J10" s="22">
        <f t="shared" si="2"/>
        <v>1</v>
      </c>
      <c r="K10" s="22">
        <f t="shared" si="3"/>
        <v>3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4</v>
      </c>
      <c r="D11" s="22" t="str">
        <f t="shared" si="0"/>
        <v>214</v>
      </c>
      <c r="E11" s="22">
        <f>IFERROR(テーブル_Swim015[[#This Row],[選手番号]],"")</f>
        <v>198</v>
      </c>
      <c r="F11" s="22" t="str">
        <f>IFERROR(VLOOKUP(E11,Sheet3!A:H,3,0),"")</f>
        <v xml:space="preserve">内藤　結華                    </v>
      </c>
      <c r="G11" s="22" t="str">
        <f>IFERROR(VLOOKUP(E11,Sheet3!A:H,8,0),"")</f>
        <v xml:space="preserve">ﾌｨｯﾀｴﾐﾌﾙ松前    </v>
      </c>
      <c r="H11" s="22" t="str">
        <f>IFERROR(VLOOKUP(E11,Sheet2!A:B,2,0),"")</f>
        <v/>
      </c>
      <c r="I11" s="22" t="str">
        <f t="shared" si="1"/>
        <v>1982</v>
      </c>
      <c r="J11" s="22">
        <f t="shared" si="2"/>
        <v>1</v>
      </c>
      <c r="K11" s="22">
        <f t="shared" si="3"/>
        <v>4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5</v>
      </c>
      <c r="D12" s="22" t="str">
        <f t="shared" si="0"/>
        <v>215</v>
      </c>
      <c r="E12" s="22">
        <f>IFERROR(テーブル_Swim015[[#This Row],[選手番号]],"")</f>
        <v>208</v>
      </c>
      <c r="F12" s="22" t="str">
        <f>IFERROR(VLOOKUP(E12,Sheet3!A:H,3,0),"")</f>
        <v xml:space="preserve">越智　南月                    </v>
      </c>
      <c r="G12" s="22" t="str">
        <f>IFERROR(VLOOKUP(E12,Sheet3!A:H,8,0),"")</f>
        <v xml:space="preserve">コナミ松山      </v>
      </c>
      <c r="H12" s="22" t="str">
        <f>IFERROR(VLOOKUP(E12,Sheet2!A:B,2,0),"")</f>
        <v/>
      </c>
      <c r="I12" s="22" t="str">
        <f t="shared" si="1"/>
        <v>2082</v>
      </c>
      <c r="J12" s="22">
        <f t="shared" si="2"/>
        <v>1</v>
      </c>
      <c r="K12" s="22">
        <f t="shared" si="3"/>
        <v>5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6</v>
      </c>
      <c r="D13" s="22" t="str">
        <f t="shared" si="0"/>
        <v>216</v>
      </c>
      <c r="E13" s="22">
        <f>IFERROR(テーブル_Swim015[[#This Row],[選手番号]],"")</f>
        <v>0</v>
      </c>
      <c r="F13" s="22" t="str">
        <f>IFERROR(VLOOKUP(E13,Sheet3!A:H,3,0),"")</f>
        <v/>
      </c>
      <c r="G13" s="22" t="str">
        <f>IFERROR(VLOOKUP(E13,Sheet3!A:H,8,0),"")</f>
        <v/>
      </c>
      <c r="H13" s="22" t="str">
        <f>IFERROR(VLOOKUP(E13,Sheet2!A:B,2,0),"")</f>
        <v/>
      </c>
      <c r="I13" s="22" t="str">
        <f t="shared" si="1"/>
        <v>02</v>
      </c>
      <c r="J13" s="22">
        <f t="shared" si="2"/>
        <v>1</v>
      </c>
      <c r="K13" s="22">
        <f t="shared" si="3"/>
        <v>6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2</v>
      </c>
      <c r="C14" s="22">
        <f>IFERROR(テーブル_Swim015[[#This Row],[水路]],"")</f>
        <v>1</v>
      </c>
      <c r="D14" s="22" t="str">
        <f t="shared" si="0"/>
        <v>221</v>
      </c>
      <c r="E14" s="22">
        <f>IFERROR(テーブル_Swim015[[#This Row],[選手番号]],"")</f>
        <v>175</v>
      </c>
      <c r="F14" s="22" t="str">
        <f>IFERROR(VLOOKUP(E14,Sheet3!A:H,3,0),"")</f>
        <v xml:space="preserve">菊地　希実                    </v>
      </c>
      <c r="G14" s="22" t="str">
        <f>IFERROR(VLOOKUP(E14,Sheet3!A:H,8,0),"")</f>
        <v xml:space="preserve">Ryuow           </v>
      </c>
      <c r="H14" s="22" t="str">
        <f>IFERROR(VLOOKUP(E14,Sheet2!A:B,2,0),"")</f>
        <v/>
      </c>
      <c r="I14" s="22" t="str">
        <f t="shared" si="1"/>
        <v>1752</v>
      </c>
      <c r="J14" s="22">
        <f t="shared" si="2"/>
        <v>2</v>
      </c>
      <c r="K14" s="22">
        <f t="shared" si="3"/>
        <v>1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2</v>
      </c>
      <c r="C15" s="22">
        <f>IFERROR(テーブル_Swim015[[#This Row],[水路]],"")</f>
        <v>2</v>
      </c>
      <c r="D15" s="22" t="str">
        <f t="shared" si="0"/>
        <v>222</v>
      </c>
      <c r="E15" s="22">
        <f>IFERROR(テーブル_Swim015[[#This Row],[選手番号]],"")</f>
        <v>109</v>
      </c>
      <c r="F15" s="22" t="str">
        <f>IFERROR(VLOOKUP(E15,Sheet3!A:H,3,0),"")</f>
        <v xml:space="preserve">阿部　天香                    </v>
      </c>
      <c r="G15" s="22" t="str">
        <f>IFERROR(VLOOKUP(E15,Sheet3!A:H,8,0),"")</f>
        <v xml:space="preserve">アズサ松山      </v>
      </c>
      <c r="H15" s="22" t="str">
        <f>IFERROR(VLOOKUP(E15,Sheet2!A:B,2,0),"")</f>
        <v/>
      </c>
      <c r="I15" s="22" t="str">
        <f t="shared" si="1"/>
        <v>1092</v>
      </c>
      <c r="J15" s="22">
        <f t="shared" si="2"/>
        <v>2</v>
      </c>
      <c r="K15" s="22">
        <f t="shared" si="3"/>
        <v>2</v>
      </c>
    </row>
    <row r="16" spans="1:11" s="22" customFormat="1" x14ac:dyDescent="0.15">
      <c r="A16" s="22">
        <f>IFERROR(テーブル_Swim015[[#This Row],[競技番号]],"")</f>
        <v>2</v>
      </c>
      <c r="B16" s="22">
        <f>IFERROR(テーブル_Swim015[[#This Row],[組]],"")</f>
        <v>2</v>
      </c>
      <c r="C16" s="22">
        <f>IFERROR(テーブル_Swim015[[#This Row],[水路]],"")</f>
        <v>3</v>
      </c>
      <c r="D16" s="22" t="str">
        <f t="shared" si="0"/>
        <v>223</v>
      </c>
      <c r="E16" s="22">
        <f>IFERROR(テーブル_Swim015[[#This Row],[選手番号]],"")</f>
        <v>144</v>
      </c>
      <c r="F16" s="22" t="str">
        <f>IFERROR(VLOOKUP(E16,Sheet3!A:H,3,0),"")</f>
        <v xml:space="preserve">中田　律子                    </v>
      </c>
      <c r="G16" s="22" t="str">
        <f>IFERROR(VLOOKUP(E16,Sheet3!A:H,8,0),"")</f>
        <v xml:space="preserve">フィッタ重信    </v>
      </c>
      <c r="H16" s="22" t="str">
        <f>IFERROR(VLOOKUP(E16,Sheet2!A:B,2,0),"")</f>
        <v/>
      </c>
      <c r="I16" s="22" t="str">
        <f t="shared" si="1"/>
        <v>1442</v>
      </c>
      <c r="J16" s="22">
        <f t="shared" si="2"/>
        <v>2</v>
      </c>
      <c r="K16" s="22">
        <f t="shared" si="3"/>
        <v>3</v>
      </c>
    </row>
    <row r="17" spans="1:11" s="22" customFormat="1" x14ac:dyDescent="0.15">
      <c r="A17" s="22">
        <f>IFERROR(テーブル_Swim015[[#This Row],[競技番号]],"")</f>
        <v>2</v>
      </c>
      <c r="B17" s="22">
        <f>IFERROR(テーブル_Swim015[[#This Row],[組]],"")</f>
        <v>2</v>
      </c>
      <c r="C17" s="22">
        <f>IFERROR(テーブル_Swim015[[#This Row],[水路]],"")</f>
        <v>4</v>
      </c>
      <c r="D17" s="22" t="str">
        <f t="shared" si="0"/>
        <v>224</v>
      </c>
      <c r="E17" s="22">
        <f>IFERROR(テーブル_Swim015[[#This Row],[選手番号]],"")</f>
        <v>29</v>
      </c>
      <c r="F17" s="22" t="str">
        <f>IFERROR(VLOOKUP(E17,Sheet3!A:H,3,0),"")</f>
        <v xml:space="preserve">秀野　　葵                    </v>
      </c>
      <c r="G17" s="22" t="str">
        <f>IFERROR(VLOOKUP(E17,Sheet3!A:H,8,0),"")</f>
        <v xml:space="preserve">五百木ＳＣ      </v>
      </c>
      <c r="H17" s="22" t="str">
        <f>IFERROR(VLOOKUP(E17,Sheet2!A:B,2,0),"")</f>
        <v/>
      </c>
      <c r="I17" s="22" t="str">
        <f t="shared" si="1"/>
        <v>292</v>
      </c>
      <c r="J17" s="22">
        <f t="shared" si="2"/>
        <v>2</v>
      </c>
      <c r="K17" s="22">
        <f t="shared" si="3"/>
        <v>4</v>
      </c>
    </row>
    <row r="18" spans="1:11" s="22" customFormat="1" x14ac:dyDescent="0.15">
      <c r="A18" s="22">
        <f>IFERROR(テーブル_Swim015[[#This Row],[競技番号]],"")</f>
        <v>2</v>
      </c>
      <c r="B18" s="22">
        <f>IFERROR(テーブル_Swim015[[#This Row],[組]],"")</f>
        <v>2</v>
      </c>
      <c r="C18" s="22">
        <f>IFERROR(テーブル_Swim015[[#This Row],[水路]],"")</f>
        <v>5</v>
      </c>
      <c r="D18" s="22" t="str">
        <f t="shared" si="0"/>
        <v>225</v>
      </c>
      <c r="E18" s="22">
        <f>IFERROR(テーブル_Swim015[[#This Row],[選手番号]],"")</f>
        <v>53</v>
      </c>
      <c r="F18" s="22" t="str">
        <f>IFERROR(VLOOKUP(E18,Sheet3!A:H,3,0),"")</f>
        <v xml:space="preserve">青木　花音                    </v>
      </c>
      <c r="G18" s="22" t="str">
        <f>IFERROR(VLOOKUP(E18,Sheet3!A:H,8,0),"")</f>
        <v xml:space="preserve">ｴﾘｴｰﾙSRT        </v>
      </c>
      <c r="H18" s="22" t="str">
        <f>IFERROR(VLOOKUP(E18,Sheet2!A:B,2,0),"")</f>
        <v/>
      </c>
      <c r="I18" s="22" t="str">
        <f t="shared" si="1"/>
        <v>532</v>
      </c>
      <c r="J18" s="22">
        <f t="shared" si="2"/>
        <v>2</v>
      </c>
      <c r="K18" s="22">
        <f t="shared" si="3"/>
        <v>5</v>
      </c>
    </row>
    <row r="19" spans="1:11" s="22" customFormat="1" x14ac:dyDescent="0.15">
      <c r="A19" s="22">
        <f>IFERROR(テーブル_Swim015[[#This Row],[競技番号]],"")</f>
        <v>2</v>
      </c>
      <c r="B19" s="22">
        <f>IFERROR(テーブル_Swim015[[#This Row],[組]],"")</f>
        <v>2</v>
      </c>
      <c r="C19" s="22">
        <f>IFERROR(テーブル_Swim015[[#This Row],[水路]],"")</f>
        <v>6</v>
      </c>
      <c r="D19" s="22" t="str">
        <f t="shared" si="0"/>
        <v>226</v>
      </c>
      <c r="E19" s="22">
        <f>IFERROR(テーブル_Swim015[[#This Row],[選手番号]],"")</f>
        <v>176</v>
      </c>
      <c r="F19" s="22" t="str">
        <f>IFERROR(VLOOKUP(E19,Sheet3!A:H,3,0),"")</f>
        <v xml:space="preserve">岡田ひなた                    </v>
      </c>
      <c r="G19" s="22" t="str">
        <f>IFERROR(VLOOKUP(E19,Sheet3!A:H,8,0),"")</f>
        <v xml:space="preserve">Ryuow           </v>
      </c>
      <c r="H19" s="22" t="str">
        <f>IFERROR(VLOOKUP(E19,Sheet2!A:B,2,0),"")</f>
        <v/>
      </c>
      <c r="I19" s="22" t="str">
        <f t="shared" si="1"/>
        <v>1762</v>
      </c>
      <c r="J19" s="22">
        <f t="shared" si="2"/>
        <v>2</v>
      </c>
      <c r="K19" s="22">
        <f t="shared" si="3"/>
        <v>6</v>
      </c>
    </row>
    <row r="20" spans="1:11" s="22" customFormat="1" x14ac:dyDescent="0.15">
      <c r="A20" s="22">
        <f>IFERROR(テーブル_Swim015[[#This Row],[競技番号]],"")</f>
        <v>2</v>
      </c>
      <c r="B20" s="22">
        <f>IFERROR(テーブル_Swim015[[#This Row],[組]],"")</f>
        <v>3</v>
      </c>
      <c r="C20" s="22">
        <f>IFERROR(テーブル_Swim015[[#This Row],[水路]],"")</f>
        <v>1</v>
      </c>
      <c r="D20" s="22" t="str">
        <f t="shared" si="0"/>
        <v>231</v>
      </c>
      <c r="E20" s="22">
        <f>IFERROR(テーブル_Swim015[[#This Row],[選手番号]],"")</f>
        <v>107</v>
      </c>
      <c r="F20" s="22" t="str">
        <f>IFERROR(VLOOKUP(E20,Sheet3!A:H,3,0),"")</f>
        <v xml:space="preserve">山﨑　陽羽                    </v>
      </c>
      <c r="G20" s="22" t="str">
        <f>IFERROR(VLOOKUP(E20,Sheet3!A:H,8,0),"")</f>
        <v xml:space="preserve">アズサ松山      </v>
      </c>
      <c r="H20" s="22" t="str">
        <f>IFERROR(VLOOKUP(E20,Sheet2!A:B,2,0),"")</f>
        <v/>
      </c>
      <c r="I20" s="22" t="str">
        <f t="shared" si="1"/>
        <v>1072</v>
      </c>
      <c r="J20" s="22">
        <f t="shared" si="2"/>
        <v>3</v>
      </c>
      <c r="K20" s="22">
        <f t="shared" si="3"/>
        <v>1</v>
      </c>
    </row>
    <row r="21" spans="1:11" s="22" customFormat="1" x14ac:dyDescent="0.15">
      <c r="A21" s="22">
        <f>IFERROR(テーブル_Swim015[[#This Row],[競技番号]],"")</f>
        <v>2</v>
      </c>
      <c r="B21" s="22">
        <f>IFERROR(テーブル_Swim015[[#This Row],[組]],"")</f>
        <v>3</v>
      </c>
      <c r="C21" s="22">
        <f>IFERROR(テーブル_Swim015[[#This Row],[水路]],"")</f>
        <v>2</v>
      </c>
      <c r="D21" s="22" t="str">
        <f t="shared" si="0"/>
        <v>232</v>
      </c>
      <c r="E21" s="22">
        <f>IFERROR(テーブル_Swim015[[#This Row],[選手番号]],"")</f>
        <v>110</v>
      </c>
      <c r="F21" s="22" t="str">
        <f>IFERROR(VLOOKUP(E21,Sheet3!A:H,3,0),"")</f>
        <v xml:space="preserve">永田　実悠                    </v>
      </c>
      <c r="G21" s="22" t="str">
        <f>IFERROR(VLOOKUP(E21,Sheet3!A:H,8,0),"")</f>
        <v xml:space="preserve">アズサ松山      </v>
      </c>
      <c r="H21" s="22" t="str">
        <f>IFERROR(VLOOKUP(E21,Sheet2!A:B,2,0),"")</f>
        <v/>
      </c>
      <c r="I21" s="22" t="str">
        <f t="shared" si="1"/>
        <v>1102</v>
      </c>
      <c r="J21" s="22">
        <f t="shared" si="2"/>
        <v>3</v>
      </c>
      <c r="K21" s="22">
        <f t="shared" si="3"/>
        <v>2</v>
      </c>
    </row>
    <row r="22" spans="1:11" s="22" customFormat="1" x14ac:dyDescent="0.15">
      <c r="A22" s="22">
        <f>IFERROR(テーブル_Swim015[[#This Row],[競技番号]],"")</f>
        <v>2</v>
      </c>
      <c r="B22" s="22">
        <f>IFERROR(テーブル_Swim015[[#This Row],[組]],"")</f>
        <v>3</v>
      </c>
      <c r="C22" s="22">
        <f>IFERROR(テーブル_Swim015[[#This Row],[水路]],"")</f>
        <v>3</v>
      </c>
      <c r="D22" s="22" t="str">
        <f t="shared" si="0"/>
        <v>233</v>
      </c>
      <c r="E22" s="22">
        <f>IFERROR(テーブル_Swim015[[#This Row],[選手番号]],"")</f>
        <v>166</v>
      </c>
      <c r="F22" s="22" t="str">
        <f>IFERROR(VLOOKUP(E22,Sheet3!A:H,3,0),"")</f>
        <v xml:space="preserve">小島　侑芭                    </v>
      </c>
      <c r="G22" s="22" t="str">
        <f>IFERROR(VLOOKUP(E22,Sheet3!A:H,8,0),"")</f>
        <v xml:space="preserve">フィッタ吉田    </v>
      </c>
      <c r="H22" s="22" t="str">
        <f>IFERROR(VLOOKUP(E22,Sheet2!A:B,2,0),"")</f>
        <v/>
      </c>
      <c r="I22" s="22" t="str">
        <f t="shared" si="1"/>
        <v>1662</v>
      </c>
      <c r="J22" s="22">
        <f t="shared" si="2"/>
        <v>3</v>
      </c>
      <c r="K22" s="22">
        <f t="shared" si="3"/>
        <v>3</v>
      </c>
    </row>
    <row r="23" spans="1:11" s="22" customFormat="1" x14ac:dyDescent="0.15">
      <c r="A23" s="22">
        <f>IFERROR(テーブル_Swim015[[#This Row],[競技番号]],"")</f>
        <v>2</v>
      </c>
      <c r="B23" s="22">
        <f>IFERROR(テーブル_Swim015[[#This Row],[組]],"")</f>
        <v>3</v>
      </c>
      <c r="C23" s="22">
        <f>IFERROR(テーブル_Swim015[[#This Row],[水路]],"")</f>
        <v>4</v>
      </c>
      <c r="D23" s="22" t="str">
        <f t="shared" si="0"/>
        <v>234</v>
      </c>
      <c r="E23" s="22">
        <f>IFERROR(テーブル_Swim015[[#This Row],[選手番号]],"")</f>
        <v>108</v>
      </c>
      <c r="F23" s="22" t="str">
        <f>IFERROR(VLOOKUP(E23,Sheet3!A:H,3,0),"")</f>
        <v xml:space="preserve">大谷　心咲                    </v>
      </c>
      <c r="G23" s="22" t="str">
        <f>IFERROR(VLOOKUP(E23,Sheet3!A:H,8,0),"")</f>
        <v xml:space="preserve">アズサ松山      </v>
      </c>
      <c r="H23" s="22" t="str">
        <f>IFERROR(VLOOKUP(E23,Sheet2!A:B,2,0),"")</f>
        <v/>
      </c>
      <c r="I23" s="22" t="str">
        <f t="shared" si="1"/>
        <v>1082</v>
      </c>
      <c r="J23" s="22">
        <f t="shared" si="2"/>
        <v>3</v>
      </c>
      <c r="K23" s="22">
        <f t="shared" si="3"/>
        <v>4</v>
      </c>
    </row>
    <row r="24" spans="1:11" s="22" customFormat="1" x14ac:dyDescent="0.15">
      <c r="A24" s="22">
        <f>IFERROR(テーブル_Swim015[[#This Row],[競技番号]],"")</f>
        <v>2</v>
      </c>
      <c r="B24" s="22">
        <f>IFERROR(テーブル_Swim015[[#This Row],[組]],"")</f>
        <v>3</v>
      </c>
      <c r="C24" s="22">
        <f>IFERROR(テーブル_Swim015[[#This Row],[水路]],"")</f>
        <v>5</v>
      </c>
      <c r="D24" s="22" t="str">
        <f t="shared" si="0"/>
        <v>235</v>
      </c>
      <c r="E24" s="22">
        <f>IFERROR(テーブル_Swim015[[#This Row],[選手番号]],"")</f>
        <v>174</v>
      </c>
      <c r="F24" s="22" t="str">
        <f>IFERROR(VLOOKUP(E24,Sheet3!A:H,3,0),"")</f>
        <v xml:space="preserve">上田こはる                    </v>
      </c>
      <c r="G24" s="22" t="str">
        <f>IFERROR(VLOOKUP(E24,Sheet3!A:H,8,0),"")</f>
        <v xml:space="preserve">Ryuow           </v>
      </c>
      <c r="H24" s="22" t="str">
        <f>IFERROR(VLOOKUP(E24,Sheet2!A:B,2,0),"")</f>
        <v/>
      </c>
      <c r="I24" s="22" t="str">
        <f t="shared" si="1"/>
        <v>1742</v>
      </c>
      <c r="J24" s="22">
        <f t="shared" si="2"/>
        <v>3</v>
      </c>
      <c r="K24" s="22">
        <f t="shared" si="3"/>
        <v>5</v>
      </c>
    </row>
    <row r="25" spans="1:11" s="22" customFormat="1" x14ac:dyDescent="0.15">
      <c r="A25" s="22">
        <f>IFERROR(テーブル_Swim015[[#This Row],[競技番号]],"")</f>
        <v>2</v>
      </c>
      <c r="B25" s="22">
        <f>IFERROR(テーブル_Swim015[[#This Row],[組]],"")</f>
        <v>3</v>
      </c>
      <c r="C25" s="22">
        <f>IFERROR(テーブル_Swim015[[#This Row],[水路]],"")</f>
        <v>6</v>
      </c>
      <c r="D25" s="22" t="str">
        <f t="shared" si="0"/>
        <v>236</v>
      </c>
      <c r="E25" s="22">
        <f>IFERROR(テーブル_Swim015[[#This Row],[選手番号]],"")</f>
        <v>209</v>
      </c>
      <c r="F25" s="22" t="str">
        <f>IFERROR(VLOOKUP(E25,Sheet3!A:H,3,0),"")</f>
        <v xml:space="preserve">石口　佑奈                    </v>
      </c>
      <c r="G25" s="22" t="str">
        <f>IFERROR(VLOOKUP(E25,Sheet3!A:H,8,0),"")</f>
        <v xml:space="preserve">Ｂ＆Ｇ愛南      </v>
      </c>
      <c r="H25" s="22" t="str">
        <f>IFERROR(VLOOKUP(E25,Sheet2!A:B,2,0),"")</f>
        <v/>
      </c>
      <c r="I25" s="22" t="str">
        <f t="shared" si="1"/>
        <v>2092</v>
      </c>
      <c r="J25" s="22">
        <f t="shared" si="2"/>
        <v>3</v>
      </c>
      <c r="K25" s="22">
        <f t="shared" si="3"/>
        <v>6</v>
      </c>
    </row>
    <row r="26" spans="1:11" s="22" customFormat="1" x14ac:dyDescent="0.15">
      <c r="A26" s="22">
        <f>IFERROR(テーブル_Swim015[[#This Row],[競技番号]],"")</f>
        <v>2</v>
      </c>
      <c r="B26" s="22">
        <f>IFERROR(テーブル_Swim015[[#This Row],[組]],"")</f>
        <v>4</v>
      </c>
      <c r="C26" s="22">
        <f>IFERROR(テーブル_Swim015[[#This Row],[水路]],"")</f>
        <v>1</v>
      </c>
      <c r="D26" s="22" t="str">
        <f t="shared" si="0"/>
        <v>241</v>
      </c>
      <c r="E26" s="22">
        <f>IFERROR(テーブル_Swim015[[#This Row],[選手番号]],"")</f>
        <v>141</v>
      </c>
      <c r="F26" s="22" t="str">
        <f>IFERROR(VLOOKUP(E26,Sheet3!A:H,3,0),"")</f>
        <v xml:space="preserve">田坂　真唯                    </v>
      </c>
      <c r="G26" s="22" t="str">
        <f>IFERROR(VLOOKUP(E26,Sheet3!A:H,8,0),"")</f>
        <v xml:space="preserve">フィッタ重信    </v>
      </c>
      <c r="H26" s="22" t="str">
        <f>IFERROR(VLOOKUP(E26,Sheet2!A:B,2,0),"")</f>
        <v/>
      </c>
      <c r="I26" s="22" t="str">
        <f t="shared" si="1"/>
        <v>1412</v>
      </c>
      <c r="J26" s="22">
        <f t="shared" si="2"/>
        <v>4</v>
      </c>
      <c r="K26" s="22">
        <f t="shared" si="3"/>
        <v>1</v>
      </c>
    </row>
    <row r="27" spans="1:11" s="22" customFormat="1" x14ac:dyDescent="0.15">
      <c r="A27" s="22">
        <f>IFERROR(テーブル_Swim015[[#This Row],[競技番号]],"")</f>
        <v>2</v>
      </c>
      <c r="B27" s="22">
        <f>IFERROR(テーブル_Swim015[[#This Row],[組]],"")</f>
        <v>4</v>
      </c>
      <c r="C27" s="22">
        <f>IFERROR(テーブル_Swim015[[#This Row],[水路]],"")</f>
        <v>2</v>
      </c>
      <c r="D27" s="22" t="str">
        <f t="shared" si="0"/>
        <v>242</v>
      </c>
      <c r="E27" s="22">
        <f>IFERROR(テーブル_Swim015[[#This Row],[選手番号]],"")</f>
        <v>21</v>
      </c>
      <c r="F27" s="22" t="str">
        <f>IFERROR(VLOOKUP(E27,Sheet3!A:H,3,0),"")</f>
        <v xml:space="preserve">上田　　凛                    </v>
      </c>
      <c r="G27" s="22" t="str">
        <f>IFERROR(VLOOKUP(E27,Sheet3!A:H,8,0),"")</f>
        <v xml:space="preserve">五百木ＳＣ      </v>
      </c>
      <c r="H27" s="22" t="str">
        <f>IFERROR(VLOOKUP(E27,Sheet2!A:B,2,0),"")</f>
        <v/>
      </c>
      <c r="I27" s="22" t="str">
        <f t="shared" si="1"/>
        <v>212</v>
      </c>
      <c r="J27" s="22">
        <f t="shared" si="2"/>
        <v>4</v>
      </c>
      <c r="K27" s="22">
        <f t="shared" si="3"/>
        <v>2</v>
      </c>
    </row>
    <row r="28" spans="1:11" s="22" customFormat="1" x14ac:dyDescent="0.15">
      <c r="A28" s="22">
        <f>IFERROR(テーブル_Swim015[[#This Row],[競技番号]],"")</f>
        <v>2</v>
      </c>
      <c r="B28" s="22">
        <f>IFERROR(テーブル_Swim015[[#This Row],[組]],"")</f>
        <v>4</v>
      </c>
      <c r="C28" s="22">
        <f>IFERROR(テーブル_Swim015[[#This Row],[水路]],"")</f>
        <v>3</v>
      </c>
      <c r="D28" s="22" t="str">
        <f t="shared" si="0"/>
        <v>243</v>
      </c>
      <c r="E28" s="22">
        <f>IFERROR(テーブル_Swim015[[#This Row],[選手番号]],"")</f>
        <v>165</v>
      </c>
      <c r="F28" s="22" t="str">
        <f>IFERROR(VLOOKUP(E28,Sheet3!A:H,3,0),"")</f>
        <v xml:space="preserve">中村　美咲                    </v>
      </c>
      <c r="G28" s="22" t="str">
        <f>IFERROR(VLOOKUP(E28,Sheet3!A:H,8,0),"")</f>
        <v xml:space="preserve">フィッタ吉田    </v>
      </c>
      <c r="H28" s="22" t="str">
        <f>IFERROR(VLOOKUP(E28,Sheet2!A:B,2,0),"")</f>
        <v/>
      </c>
      <c r="I28" s="22" t="str">
        <f t="shared" si="1"/>
        <v>1652</v>
      </c>
      <c r="J28" s="22">
        <f t="shared" si="2"/>
        <v>4</v>
      </c>
      <c r="K28" s="22">
        <f t="shared" si="3"/>
        <v>3</v>
      </c>
    </row>
    <row r="29" spans="1:11" s="22" customFormat="1" x14ac:dyDescent="0.15">
      <c r="A29" s="22">
        <f>IFERROR(テーブル_Swim015[[#This Row],[競技番号]],"")</f>
        <v>2</v>
      </c>
      <c r="B29" s="22">
        <f>IFERROR(テーブル_Swim015[[#This Row],[組]],"")</f>
        <v>4</v>
      </c>
      <c r="C29" s="22">
        <f>IFERROR(テーブル_Swim015[[#This Row],[水路]],"")</f>
        <v>4</v>
      </c>
      <c r="D29" s="22" t="str">
        <f t="shared" si="0"/>
        <v>244</v>
      </c>
      <c r="E29" s="22">
        <f>IFERROR(テーブル_Swim015[[#This Row],[選手番号]],"")</f>
        <v>24</v>
      </c>
      <c r="F29" s="22" t="str">
        <f>IFERROR(VLOOKUP(E29,Sheet3!A:H,3,0),"")</f>
        <v xml:space="preserve">大川　心暖                    </v>
      </c>
      <c r="G29" s="22" t="str">
        <f>IFERROR(VLOOKUP(E29,Sheet3!A:H,8,0),"")</f>
        <v xml:space="preserve">五百木ＳＣ      </v>
      </c>
      <c r="H29" s="22" t="str">
        <f>IFERROR(VLOOKUP(E29,Sheet2!A:B,2,0),"")</f>
        <v/>
      </c>
      <c r="I29" s="22" t="str">
        <f t="shared" si="1"/>
        <v>242</v>
      </c>
      <c r="J29" s="22">
        <f t="shared" si="2"/>
        <v>4</v>
      </c>
      <c r="K29" s="22">
        <f t="shared" si="3"/>
        <v>4</v>
      </c>
    </row>
    <row r="30" spans="1:11" s="22" customFormat="1" x14ac:dyDescent="0.15">
      <c r="A30" s="22">
        <f>IFERROR(テーブル_Swim015[[#This Row],[競技番号]],"")</f>
        <v>2</v>
      </c>
      <c r="B30" s="22">
        <f>IFERROR(テーブル_Swim015[[#This Row],[組]],"")</f>
        <v>4</v>
      </c>
      <c r="C30" s="22">
        <f>IFERROR(テーブル_Swim015[[#This Row],[水路]],"")</f>
        <v>5</v>
      </c>
      <c r="D30" s="22" t="str">
        <f t="shared" si="0"/>
        <v>245</v>
      </c>
      <c r="E30" s="22">
        <f>IFERROR(テーブル_Swim015[[#This Row],[選手番号]],"")</f>
        <v>211</v>
      </c>
      <c r="F30" s="22" t="str">
        <f>IFERROR(VLOOKUP(E30,Sheet3!A:H,3,0),"")</f>
        <v xml:space="preserve">藤田　麻未                    </v>
      </c>
      <c r="G30" s="22" t="str">
        <f>IFERROR(VLOOKUP(E30,Sheet3!A:H,8,0),"")</f>
        <v xml:space="preserve">AzuMax          </v>
      </c>
      <c r="H30" s="22" t="str">
        <f>IFERROR(VLOOKUP(E30,Sheet2!A:B,2,0),"")</f>
        <v/>
      </c>
      <c r="I30" s="22" t="str">
        <f t="shared" si="1"/>
        <v>2112</v>
      </c>
      <c r="J30" s="22">
        <f t="shared" si="2"/>
        <v>4</v>
      </c>
      <c r="K30" s="22">
        <f t="shared" si="3"/>
        <v>5</v>
      </c>
    </row>
    <row r="31" spans="1:11" s="22" customFormat="1" x14ac:dyDescent="0.15">
      <c r="A31" s="22">
        <f>IFERROR(テーブル_Swim015[[#This Row],[競技番号]],"")</f>
        <v>2</v>
      </c>
      <c r="B31" s="22">
        <f>IFERROR(テーブル_Swim015[[#This Row],[組]],"")</f>
        <v>4</v>
      </c>
      <c r="C31" s="22">
        <f>IFERROR(テーブル_Swim015[[#This Row],[水路]],"")</f>
        <v>6</v>
      </c>
      <c r="D31" s="22" t="str">
        <f t="shared" si="0"/>
        <v>246</v>
      </c>
      <c r="E31" s="22">
        <f>IFERROR(テーブル_Swim015[[#This Row],[選手番号]],"")</f>
        <v>102</v>
      </c>
      <c r="F31" s="22" t="str">
        <f>IFERROR(VLOOKUP(E31,Sheet3!A:H,3,0),"")</f>
        <v xml:space="preserve">山田優里也                    </v>
      </c>
      <c r="G31" s="22" t="str">
        <f>IFERROR(VLOOKUP(E31,Sheet3!A:H,8,0),"")</f>
        <v xml:space="preserve">八幡浜ＳＣ      </v>
      </c>
      <c r="H31" s="22" t="str">
        <f>IFERROR(VLOOKUP(E31,Sheet2!A:B,2,0),"")</f>
        <v/>
      </c>
      <c r="I31" s="22" t="str">
        <f t="shared" si="1"/>
        <v>1022</v>
      </c>
      <c r="J31" s="22">
        <f t="shared" si="2"/>
        <v>4</v>
      </c>
      <c r="K31" s="22">
        <f t="shared" si="3"/>
        <v>6</v>
      </c>
    </row>
    <row r="32" spans="1:11" s="22" customFormat="1" x14ac:dyDescent="0.15">
      <c r="A32" s="22">
        <f>IFERROR(テーブル_Swim015[[#This Row],[競技番号]],"")</f>
        <v>2</v>
      </c>
      <c r="B32" s="22">
        <f>IFERROR(テーブル_Swim015[[#This Row],[組]],"")</f>
        <v>5</v>
      </c>
      <c r="C32" s="22">
        <f>IFERROR(テーブル_Swim015[[#This Row],[水路]],"")</f>
        <v>1</v>
      </c>
      <c r="D32" s="22" t="str">
        <f t="shared" si="0"/>
        <v>251</v>
      </c>
      <c r="E32" s="22">
        <f>IFERROR(テーブル_Swim015[[#This Row],[選手番号]],"")</f>
        <v>142</v>
      </c>
      <c r="F32" s="22" t="str">
        <f>IFERROR(VLOOKUP(E32,Sheet3!A:H,3,0),"")</f>
        <v xml:space="preserve">越智　佳澄                    </v>
      </c>
      <c r="G32" s="22" t="str">
        <f>IFERROR(VLOOKUP(E32,Sheet3!A:H,8,0),"")</f>
        <v xml:space="preserve">フィッタ重信    </v>
      </c>
      <c r="H32" s="22" t="str">
        <f>IFERROR(VLOOKUP(E32,Sheet2!A:B,2,0),"")</f>
        <v/>
      </c>
      <c r="I32" s="22" t="str">
        <f t="shared" si="1"/>
        <v>1422</v>
      </c>
      <c r="J32" s="22">
        <f t="shared" si="2"/>
        <v>5</v>
      </c>
      <c r="K32" s="22">
        <f t="shared" si="3"/>
        <v>1</v>
      </c>
    </row>
    <row r="33" spans="1:11" s="22" customFormat="1" x14ac:dyDescent="0.15">
      <c r="A33" s="22">
        <f>IFERROR(テーブル_Swim015[[#This Row],[競技番号]],"")</f>
        <v>2</v>
      </c>
      <c r="B33" s="22">
        <f>IFERROR(テーブル_Swim015[[#This Row],[組]],"")</f>
        <v>5</v>
      </c>
      <c r="C33" s="22">
        <f>IFERROR(テーブル_Swim015[[#This Row],[水路]],"")</f>
        <v>2</v>
      </c>
      <c r="D33" s="22" t="str">
        <f t="shared" si="0"/>
        <v>252</v>
      </c>
      <c r="E33" s="22">
        <f>IFERROR(テーブル_Swim015[[#This Row],[選手番号]],"")</f>
        <v>172</v>
      </c>
      <c r="F33" s="22" t="str">
        <f>IFERROR(VLOOKUP(E33,Sheet3!A:H,3,0),"")</f>
        <v xml:space="preserve">渡邊　心暖                    </v>
      </c>
      <c r="G33" s="22" t="str">
        <f>IFERROR(VLOOKUP(E33,Sheet3!A:H,8,0),"")</f>
        <v xml:space="preserve">Ryuow           </v>
      </c>
      <c r="H33" s="22" t="str">
        <f>IFERROR(VLOOKUP(E33,Sheet2!A:B,2,0),"")</f>
        <v/>
      </c>
      <c r="I33" s="22" t="str">
        <f t="shared" si="1"/>
        <v>1722</v>
      </c>
      <c r="J33" s="22">
        <f t="shared" si="2"/>
        <v>5</v>
      </c>
      <c r="K33" s="22">
        <f t="shared" si="3"/>
        <v>2</v>
      </c>
    </row>
    <row r="34" spans="1:11" s="22" customFormat="1" x14ac:dyDescent="0.15">
      <c r="A34" s="22">
        <f>IFERROR(テーブル_Swim015[[#This Row],[競技番号]],"")</f>
        <v>2</v>
      </c>
      <c r="B34" s="22">
        <f>IFERROR(テーブル_Swim015[[#This Row],[組]],"")</f>
        <v>5</v>
      </c>
      <c r="C34" s="22">
        <f>IFERROR(テーブル_Swim015[[#This Row],[水路]],"")</f>
        <v>3</v>
      </c>
      <c r="D34" s="22" t="str">
        <f t="shared" si="0"/>
        <v>253</v>
      </c>
      <c r="E34" s="22">
        <f>IFERROR(テーブル_Swim015[[#This Row],[選手番号]],"")</f>
        <v>106</v>
      </c>
      <c r="F34" s="22" t="str">
        <f>IFERROR(VLOOKUP(E34,Sheet3!A:H,3,0),"")</f>
        <v xml:space="preserve">中野　瑞菜                    </v>
      </c>
      <c r="G34" s="22" t="str">
        <f>IFERROR(VLOOKUP(E34,Sheet3!A:H,8,0),"")</f>
        <v xml:space="preserve">アズサ松山      </v>
      </c>
      <c r="H34" s="22" t="str">
        <f>IFERROR(VLOOKUP(E34,Sheet2!A:B,2,0),"")</f>
        <v/>
      </c>
      <c r="I34" s="22" t="str">
        <f t="shared" si="1"/>
        <v>1062</v>
      </c>
      <c r="J34" s="22">
        <f t="shared" si="2"/>
        <v>5</v>
      </c>
      <c r="K34" s="22">
        <f t="shared" si="3"/>
        <v>3</v>
      </c>
    </row>
    <row r="35" spans="1:11" s="22" customFormat="1" x14ac:dyDescent="0.15">
      <c r="A35" s="22">
        <f>IFERROR(テーブル_Swim015[[#This Row],[競技番号]],"")</f>
        <v>2</v>
      </c>
      <c r="B35" s="22">
        <f>IFERROR(テーブル_Swim015[[#This Row],[組]],"")</f>
        <v>5</v>
      </c>
      <c r="C35" s="22">
        <f>IFERROR(テーブル_Swim015[[#This Row],[水路]],"")</f>
        <v>4</v>
      </c>
      <c r="D35" s="22" t="str">
        <f t="shared" si="0"/>
        <v>254</v>
      </c>
      <c r="E35" s="22">
        <f>IFERROR(テーブル_Swim015[[#This Row],[選手番号]],"")</f>
        <v>197</v>
      </c>
      <c r="F35" s="22" t="str">
        <f>IFERROR(VLOOKUP(E35,Sheet3!A:H,3,0),"")</f>
        <v xml:space="preserve">勝木　心晴                    </v>
      </c>
      <c r="G35" s="22" t="str">
        <f>IFERROR(VLOOKUP(E35,Sheet3!A:H,8,0),"")</f>
        <v xml:space="preserve">ﾌｨｯﾀｴﾐﾌﾙ松前    </v>
      </c>
      <c r="H35" s="22" t="str">
        <f>IFERROR(VLOOKUP(E35,Sheet2!A:B,2,0),"")</f>
        <v/>
      </c>
      <c r="I35" s="22" t="str">
        <f t="shared" si="1"/>
        <v>1972</v>
      </c>
      <c r="J35" s="22">
        <f t="shared" si="2"/>
        <v>5</v>
      </c>
      <c r="K35" s="22">
        <f t="shared" si="3"/>
        <v>4</v>
      </c>
    </row>
    <row r="36" spans="1:11" s="22" customFormat="1" x14ac:dyDescent="0.15">
      <c r="A36" s="22">
        <f>IFERROR(テーブル_Swim015[[#This Row],[競技番号]],"")</f>
        <v>2</v>
      </c>
      <c r="B36" s="22">
        <f>IFERROR(テーブル_Swim015[[#This Row],[組]],"")</f>
        <v>5</v>
      </c>
      <c r="C36" s="22">
        <f>IFERROR(テーブル_Swim015[[#This Row],[水路]],"")</f>
        <v>5</v>
      </c>
      <c r="D36" s="22" t="str">
        <f t="shared" si="0"/>
        <v>255</v>
      </c>
      <c r="E36" s="22">
        <f>IFERROR(テーブル_Swim015[[#This Row],[選手番号]],"")</f>
        <v>83</v>
      </c>
      <c r="F36" s="22" t="str">
        <f>IFERROR(VLOOKUP(E36,Sheet3!A:H,3,0),"")</f>
        <v xml:space="preserve">今城　姫桜                    </v>
      </c>
      <c r="G36" s="22" t="str">
        <f>IFERROR(VLOOKUP(E36,Sheet3!A:H,8,0),"")</f>
        <v xml:space="preserve">ファイブテン    </v>
      </c>
      <c r="H36" s="22" t="str">
        <f>IFERROR(VLOOKUP(E36,Sheet2!A:B,2,0),"")</f>
        <v/>
      </c>
      <c r="I36" s="22" t="str">
        <f t="shared" si="1"/>
        <v>832</v>
      </c>
      <c r="J36" s="22">
        <f t="shared" si="2"/>
        <v>5</v>
      </c>
      <c r="K36" s="22">
        <f t="shared" si="3"/>
        <v>5</v>
      </c>
    </row>
    <row r="37" spans="1:11" s="22" customFormat="1" x14ac:dyDescent="0.15">
      <c r="A37" s="22">
        <f>IFERROR(テーブル_Swim015[[#This Row],[競技番号]],"")</f>
        <v>2</v>
      </c>
      <c r="B37" s="22">
        <f>IFERROR(テーブル_Swim015[[#This Row],[組]],"")</f>
        <v>5</v>
      </c>
      <c r="C37" s="22">
        <f>IFERROR(テーブル_Swim015[[#This Row],[水路]],"")</f>
        <v>6</v>
      </c>
      <c r="D37" s="22" t="str">
        <f t="shared" si="0"/>
        <v>256</v>
      </c>
      <c r="E37" s="22">
        <f>IFERROR(テーブル_Swim015[[#This Row],[選手番号]],"")</f>
        <v>150</v>
      </c>
      <c r="F37" s="22" t="str">
        <f>IFERROR(VLOOKUP(E37,Sheet3!A:H,3,0),"")</f>
        <v xml:space="preserve">大西　紗羅                    </v>
      </c>
      <c r="G37" s="22" t="str">
        <f>IFERROR(VLOOKUP(E37,Sheet3!A:H,8,0),"")</f>
        <v xml:space="preserve">リー保内        </v>
      </c>
      <c r="H37" s="22" t="str">
        <f>IFERROR(VLOOKUP(E37,Sheet2!A:B,2,0),"")</f>
        <v/>
      </c>
      <c r="I37" s="22" t="str">
        <f t="shared" si="1"/>
        <v>1502</v>
      </c>
      <c r="J37" s="22">
        <f t="shared" si="2"/>
        <v>5</v>
      </c>
      <c r="K37" s="22">
        <f t="shared" si="3"/>
        <v>6</v>
      </c>
    </row>
    <row r="38" spans="1:11" s="22" customFormat="1" x14ac:dyDescent="0.15">
      <c r="A38" s="22">
        <f>IFERROR(テーブル_Swim015[[#This Row],[競技番号]],"")</f>
        <v>2</v>
      </c>
      <c r="B38" s="22">
        <f>IFERROR(テーブル_Swim015[[#This Row],[組]],"")</f>
        <v>6</v>
      </c>
      <c r="C38" s="22">
        <f>IFERROR(テーブル_Swim015[[#This Row],[水路]],"")</f>
        <v>1</v>
      </c>
      <c r="D38" s="22" t="str">
        <f t="shared" si="0"/>
        <v>261</v>
      </c>
      <c r="E38" s="22">
        <f>IFERROR(テーブル_Swim015[[#This Row],[選手番号]],"")</f>
        <v>200</v>
      </c>
      <c r="F38" s="22" t="str">
        <f>IFERROR(VLOOKUP(E38,Sheet3!A:H,3,0),"")</f>
        <v xml:space="preserve">森實　真江                    </v>
      </c>
      <c r="G38" s="22" t="str">
        <f>IFERROR(VLOOKUP(E38,Sheet3!A:H,8,0),"")</f>
        <v xml:space="preserve">ﾌｨｯﾀ川之江      </v>
      </c>
      <c r="H38" s="22" t="str">
        <f>IFERROR(VLOOKUP(E38,Sheet2!A:B,2,0),"")</f>
        <v/>
      </c>
      <c r="I38" s="22" t="str">
        <f t="shared" si="1"/>
        <v>2002</v>
      </c>
      <c r="J38" s="22">
        <f t="shared" si="2"/>
        <v>6</v>
      </c>
      <c r="K38" s="22">
        <f t="shared" si="3"/>
        <v>1</v>
      </c>
    </row>
    <row r="39" spans="1:11" s="22" customFormat="1" x14ac:dyDescent="0.15">
      <c r="A39" s="22">
        <f>IFERROR(テーブル_Swim015[[#This Row],[競技番号]],"")</f>
        <v>2</v>
      </c>
      <c r="B39" s="22">
        <f>IFERROR(テーブル_Swim015[[#This Row],[組]],"")</f>
        <v>6</v>
      </c>
      <c r="C39" s="22">
        <f>IFERROR(テーブル_Swim015[[#This Row],[水路]],"")</f>
        <v>2</v>
      </c>
      <c r="D39" s="22" t="str">
        <f t="shared" si="0"/>
        <v>262</v>
      </c>
      <c r="E39" s="22">
        <f>IFERROR(テーブル_Swim015[[#This Row],[選手番号]],"")</f>
        <v>168</v>
      </c>
      <c r="F39" s="22" t="str">
        <f>IFERROR(VLOOKUP(E39,Sheet3!A:H,3,0),"")</f>
        <v xml:space="preserve">山内　愛稀                    </v>
      </c>
      <c r="G39" s="22" t="str">
        <f>IFERROR(VLOOKUP(E39,Sheet3!A:H,8,0),"")</f>
        <v xml:space="preserve">競泳塾Again     </v>
      </c>
      <c r="H39" s="22" t="str">
        <f>IFERROR(VLOOKUP(E39,Sheet2!A:B,2,0),"")</f>
        <v/>
      </c>
      <c r="I39" s="22" t="str">
        <f t="shared" si="1"/>
        <v>1682</v>
      </c>
      <c r="J39" s="22">
        <f t="shared" si="2"/>
        <v>6</v>
      </c>
      <c r="K39" s="22">
        <f t="shared" si="3"/>
        <v>2</v>
      </c>
    </row>
    <row r="40" spans="1:11" s="22" customFormat="1" x14ac:dyDescent="0.15">
      <c r="A40" s="22">
        <f>IFERROR(テーブル_Swim015[[#This Row],[競技番号]],"")</f>
        <v>2</v>
      </c>
      <c r="B40" s="22">
        <f>IFERROR(テーブル_Swim015[[#This Row],[組]],"")</f>
        <v>6</v>
      </c>
      <c r="C40" s="22">
        <f>IFERROR(テーブル_Swim015[[#This Row],[水路]],"")</f>
        <v>3</v>
      </c>
      <c r="D40" s="22" t="str">
        <f t="shared" si="0"/>
        <v>263</v>
      </c>
      <c r="E40" s="22">
        <f>IFERROR(テーブル_Swim015[[#This Row],[選手番号]],"")</f>
        <v>214</v>
      </c>
      <c r="F40" s="22" t="str">
        <f>IFERROR(VLOOKUP(E40,Sheet3!A:H,3,0),"")</f>
        <v xml:space="preserve">吉田　千暁                    </v>
      </c>
      <c r="G40" s="22" t="str">
        <f>IFERROR(VLOOKUP(E40,Sheet3!A:H,8,0),"")</f>
        <v xml:space="preserve">えいしSC北条    </v>
      </c>
      <c r="H40" s="22" t="str">
        <f>IFERROR(VLOOKUP(E40,Sheet2!A:B,2,0),"")</f>
        <v/>
      </c>
      <c r="I40" s="22" t="str">
        <f t="shared" si="1"/>
        <v>2142</v>
      </c>
      <c r="J40" s="22">
        <f t="shared" si="2"/>
        <v>6</v>
      </c>
      <c r="K40" s="22">
        <f t="shared" si="3"/>
        <v>3</v>
      </c>
    </row>
    <row r="41" spans="1:11" s="22" customFormat="1" x14ac:dyDescent="0.15">
      <c r="A41" s="22">
        <f>IFERROR(テーブル_Swim015[[#This Row],[競技番号]],"")</f>
        <v>2</v>
      </c>
      <c r="B41" s="22">
        <f>IFERROR(テーブル_Swim015[[#This Row],[組]],"")</f>
        <v>6</v>
      </c>
      <c r="C41" s="22">
        <f>IFERROR(テーブル_Swim015[[#This Row],[水路]],"")</f>
        <v>4</v>
      </c>
      <c r="D41" s="22" t="str">
        <f t="shared" si="0"/>
        <v>264</v>
      </c>
      <c r="E41" s="22">
        <f>IFERROR(テーブル_Swim015[[#This Row],[選手番号]],"")</f>
        <v>161</v>
      </c>
      <c r="F41" s="22" t="str">
        <f>IFERROR(VLOOKUP(E41,Sheet3!A:H,3,0),"")</f>
        <v xml:space="preserve">宇都宮未来                    </v>
      </c>
      <c r="G41" s="22" t="str">
        <f>IFERROR(VLOOKUP(E41,Sheet3!A:H,8,0),"")</f>
        <v xml:space="preserve">フィッタ吉田    </v>
      </c>
      <c r="H41" s="22" t="str">
        <f>IFERROR(VLOOKUP(E41,Sheet2!A:B,2,0),"")</f>
        <v/>
      </c>
      <c r="I41" s="22" t="str">
        <f t="shared" si="1"/>
        <v>1612</v>
      </c>
      <c r="J41" s="22">
        <f t="shared" si="2"/>
        <v>6</v>
      </c>
      <c r="K41" s="22">
        <f t="shared" si="3"/>
        <v>4</v>
      </c>
    </row>
    <row r="42" spans="1:11" s="22" customFormat="1" x14ac:dyDescent="0.15">
      <c r="A42" s="22">
        <f>IFERROR(テーブル_Swim015[[#This Row],[競技番号]],"")</f>
        <v>2</v>
      </c>
      <c r="B42" s="22">
        <f>IFERROR(テーブル_Swim015[[#This Row],[組]],"")</f>
        <v>6</v>
      </c>
      <c r="C42" s="22">
        <f>IFERROR(テーブル_Swim015[[#This Row],[水路]],"")</f>
        <v>5</v>
      </c>
      <c r="D42" s="22" t="str">
        <f t="shared" si="0"/>
        <v>265</v>
      </c>
      <c r="E42" s="22">
        <f>IFERROR(テーブル_Swim015[[#This Row],[選手番号]],"")</f>
        <v>148</v>
      </c>
      <c r="F42" s="22" t="str">
        <f>IFERROR(VLOOKUP(E42,Sheet3!A:H,3,0),"")</f>
        <v xml:space="preserve">山中　紗和                    </v>
      </c>
      <c r="G42" s="22" t="str">
        <f>IFERROR(VLOOKUP(E42,Sheet3!A:H,8,0),"")</f>
        <v xml:space="preserve">リー保内        </v>
      </c>
      <c r="H42" s="22" t="str">
        <f>IFERROR(VLOOKUP(E42,Sheet2!A:B,2,0),"")</f>
        <v/>
      </c>
      <c r="I42" s="22" t="str">
        <f t="shared" si="1"/>
        <v>1482</v>
      </c>
      <c r="J42" s="22">
        <f t="shared" si="2"/>
        <v>6</v>
      </c>
      <c r="K42" s="22">
        <f t="shared" si="3"/>
        <v>5</v>
      </c>
    </row>
    <row r="43" spans="1:11" s="22" customFormat="1" x14ac:dyDescent="0.15">
      <c r="A43" s="22">
        <f>IFERROR(テーブル_Swim015[[#This Row],[競技番号]],"")</f>
        <v>2</v>
      </c>
      <c r="B43" s="22">
        <f>IFERROR(テーブル_Swim015[[#This Row],[組]],"")</f>
        <v>6</v>
      </c>
      <c r="C43" s="22">
        <f>IFERROR(テーブル_Swim015[[#This Row],[水路]],"")</f>
        <v>6</v>
      </c>
      <c r="D43" s="22" t="str">
        <f t="shared" si="0"/>
        <v>266</v>
      </c>
      <c r="E43" s="22">
        <f>IFERROR(テーブル_Swim015[[#This Row],[選手番号]],"")</f>
        <v>23</v>
      </c>
      <c r="F43" s="22" t="str">
        <f>IFERROR(VLOOKUP(E43,Sheet3!A:H,3,0),"")</f>
        <v xml:space="preserve">達川　夕愛                    </v>
      </c>
      <c r="G43" s="22" t="str">
        <f>IFERROR(VLOOKUP(E43,Sheet3!A:H,8,0),"")</f>
        <v xml:space="preserve">五百木ＳＣ      </v>
      </c>
      <c r="H43" s="22" t="str">
        <f>IFERROR(VLOOKUP(E43,Sheet2!A:B,2,0),"")</f>
        <v/>
      </c>
      <c r="I43" s="22" t="str">
        <f t="shared" si="1"/>
        <v>232</v>
      </c>
      <c r="J43" s="22">
        <f t="shared" si="2"/>
        <v>6</v>
      </c>
      <c r="K43" s="22">
        <f t="shared" si="3"/>
        <v>6</v>
      </c>
    </row>
    <row r="44" spans="1:11" s="22" customFormat="1" x14ac:dyDescent="0.15">
      <c r="A44" s="22">
        <f>IFERROR(テーブル_Swim015[[#This Row],[競技番号]],"")</f>
        <v>2</v>
      </c>
      <c r="B44" s="22">
        <f>IFERROR(テーブル_Swim015[[#This Row],[組]],"")</f>
        <v>7</v>
      </c>
      <c r="C44" s="22">
        <f>IFERROR(テーブル_Swim015[[#This Row],[水路]],"")</f>
        <v>1</v>
      </c>
      <c r="D44" s="22" t="str">
        <f t="shared" si="0"/>
        <v>271</v>
      </c>
      <c r="E44" s="22">
        <f>IFERROR(テーブル_Swim015[[#This Row],[選手番号]],"")</f>
        <v>163</v>
      </c>
      <c r="F44" s="22" t="str">
        <f>IFERROR(VLOOKUP(E44,Sheet3!A:H,3,0),"")</f>
        <v xml:space="preserve">尾﨑　嘉音                    </v>
      </c>
      <c r="G44" s="22" t="str">
        <f>IFERROR(VLOOKUP(E44,Sheet3!A:H,8,0),"")</f>
        <v xml:space="preserve">フィッタ吉田    </v>
      </c>
      <c r="H44" s="22" t="str">
        <f>IFERROR(VLOOKUP(E44,Sheet2!A:B,2,0),"")</f>
        <v/>
      </c>
      <c r="I44" s="22" t="str">
        <f t="shared" si="1"/>
        <v>1632</v>
      </c>
      <c r="J44" s="22">
        <f t="shared" si="2"/>
        <v>7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2</v>
      </c>
      <c r="B45" s="22">
        <f>IFERROR(テーブル_Swim015[[#This Row],[組]],"")</f>
        <v>7</v>
      </c>
      <c r="C45" s="22">
        <f>IFERROR(テーブル_Swim015[[#This Row],[水路]],"")</f>
        <v>2</v>
      </c>
      <c r="D45" s="22" t="str">
        <f t="shared" si="0"/>
        <v>272</v>
      </c>
      <c r="E45" s="22">
        <f>IFERROR(テーブル_Swim015[[#This Row],[選手番号]],"")</f>
        <v>195</v>
      </c>
      <c r="F45" s="22" t="str">
        <f>IFERROR(VLOOKUP(E45,Sheet3!A:H,3,0),"")</f>
        <v xml:space="preserve">釘宮　遥花                    </v>
      </c>
      <c r="G45" s="22" t="str">
        <f>IFERROR(VLOOKUP(E45,Sheet3!A:H,8,0),"")</f>
        <v xml:space="preserve">ﾌｨｯﾀｴﾐﾌﾙ松前    </v>
      </c>
      <c r="H45" s="22" t="str">
        <f>IFERROR(VLOOKUP(E45,Sheet2!A:B,2,0),"")</f>
        <v/>
      </c>
      <c r="I45" s="22" t="str">
        <f t="shared" si="1"/>
        <v>1952</v>
      </c>
      <c r="J45" s="22">
        <f t="shared" si="2"/>
        <v>7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2</v>
      </c>
      <c r="B46" s="22">
        <f>IFERROR(テーブル_Swim015[[#This Row],[組]],"")</f>
        <v>7</v>
      </c>
      <c r="C46" s="22">
        <f>IFERROR(テーブル_Swim015[[#This Row],[水路]],"")</f>
        <v>3</v>
      </c>
      <c r="D46" s="22" t="str">
        <f t="shared" si="0"/>
        <v>273</v>
      </c>
      <c r="E46" s="22">
        <f>IFERROR(テーブル_Swim015[[#This Row],[選手番号]],"")</f>
        <v>25</v>
      </c>
      <c r="F46" s="22" t="str">
        <f>IFERROR(VLOOKUP(E46,Sheet3!A:H,3,0),"")</f>
        <v xml:space="preserve">大塚みらい                    </v>
      </c>
      <c r="G46" s="22" t="str">
        <f>IFERROR(VLOOKUP(E46,Sheet3!A:H,8,0),"")</f>
        <v xml:space="preserve">五百木ＳＣ      </v>
      </c>
      <c r="H46" s="22" t="str">
        <f>IFERROR(VLOOKUP(E46,Sheet2!A:B,2,0),"")</f>
        <v/>
      </c>
      <c r="I46" s="22" t="str">
        <f t="shared" si="1"/>
        <v>252</v>
      </c>
      <c r="J46" s="22">
        <f t="shared" si="2"/>
        <v>7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2</v>
      </c>
      <c r="B47" s="22">
        <f>IFERROR(テーブル_Swim015[[#This Row],[組]],"")</f>
        <v>7</v>
      </c>
      <c r="C47" s="22">
        <f>IFERROR(テーブル_Swim015[[#This Row],[水路]],"")</f>
        <v>4</v>
      </c>
      <c r="D47" s="22" t="str">
        <f t="shared" si="0"/>
        <v>274</v>
      </c>
      <c r="E47" s="22">
        <f>IFERROR(テーブル_Swim015[[#This Row],[選手番号]],"")</f>
        <v>43</v>
      </c>
      <c r="F47" s="22" t="str">
        <f>IFERROR(VLOOKUP(E47,Sheet3!A:H,3,0),"")</f>
        <v xml:space="preserve">三野　朱音                    </v>
      </c>
      <c r="G47" s="22" t="str">
        <f>IFERROR(VLOOKUP(E47,Sheet3!A:H,8,0),"")</f>
        <v xml:space="preserve">南海ＤＣ        </v>
      </c>
      <c r="H47" s="22" t="str">
        <f>IFERROR(VLOOKUP(E47,Sheet2!A:B,2,0),"")</f>
        <v/>
      </c>
      <c r="I47" s="22" t="str">
        <f t="shared" si="1"/>
        <v>432</v>
      </c>
      <c r="J47" s="22">
        <f t="shared" si="2"/>
        <v>7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2</v>
      </c>
      <c r="B48" s="22">
        <f>IFERROR(テーブル_Swim015[[#This Row],[組]],"")</f>
        <v>7</v>
      </c>
      <c r="C48" s="22">
        <f>IFERROR(テーブル_Swim015[[#This Row],[水路]],"")</f>
        <v>5</v>
      </c>
      <c r="D48" s="22" t="str">
        <f t="shared" si="0"/>
        <v>275</v>
      </c>
      <c r="E48" s="22">
        <f>IFERROR(テーブル_Swim015[[#This Row],[選手番号]],"")</f>
        <v>199</v>
      </c>
      <c r="F48" s="22" t="str">
        <f>IFERROR(VLOOKUP(E48,Sheet3!A:H,3,0),"")</f>
        <v xml:space="preserve">内田　花埜                    </v>
      </c>
      <c r="G48" s="22" t="str">
        <f>IFERROR(VLOOKUP(E48,Sheet3!A:H,8,0),"")</f>
        <v xml:space="preserve">ﾌｨｯﾀ川之江      </v>
      </c>
      <c r="H48" s="22" t="str">
        <f>IFERROR(VLOOKUP(E48,Sheet2!A:B,2,0),"")</f>
        <v/>
      </c>
      <c r="I48" s="22" t="str">
        <f t="shared" si="1"/>
        <v>1992</v>
      </c>
      <c r="J48" s="22">
        <f t="shared" si="2"/>
        <v>7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2</v>
      </c>
      <c r="B49" s="22">
        <f>IFERROR(テーブル_Swim015[[#This Row],[組]],"")</f>
        <v>7</v>
      </c>
      <c r="C49" s="22">
        <f>IFERROR(テーブル_Swim015[[#This Row],[水路]],"")</f>
        <v>6</v>
      </c>
      <c r="D49" s="22" t="str">
        <f t="shared" si="0"/>
        <v>276</v>
      </c>
      <c r="E49" s="22">
        <f>IFERROR(テーブル_Swim015[[#This Row],[選手番号]],"")</f>
        <v>160</v>
      </c>
      <c r="F49" s="22" t="str">
        <f>IFERROR(VLOOKUP(E49,Sheet3!A:H,3,0),"")</f>
        <v xml:space="preserve">高山　茉優                    </v>
      </c>
      <c r="G49" s="22" t="str">
        <f>IFERROR(VLOOKUP(E49,Sheet3!A:H,8,0),"")</f>
        <v xml:space="preserve">フィッタ吉田    </v>
      </c>
      <c r="H49" s="22" t="str">
        <f>IFERROR(VLOOKUP(E49,Sheet2!A:B,2,0),"")</f>
        <v/>
      </c>
      <c r="I49" s="22" t="str">
        <f t="shared" si="1"/>
        <v>1602</v>
      </c>
      <c r="J49" s="22">
        <f t="shared" si="2"/>
        <v>7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2</v>
      </c>
      <c r="B50" s="22">
        <f>IFERROR(テーブル_Swim015[[#This Row],[組]],"")</f>
        <v>8</v>
      </c>
      <c r="C50" s="22">
        <f>IFERROR(テーブル_Swim015[[#This Row],[水路]],"")</f>
        <v>1</v>
      </c>
      <c r="D50" s="22" t="str">
        <f t="shared" si="0"/>
        <v>281</v>
      </c>
      <c r="E50" s="22">
        <f>IFERROR(テーブル_Swim015[[#This Row],[選手番号]],"")</f>
        <v>171</v>
      </c>
      <c r="F50" s="22" t="str">
        <f>IFERROR(VLOOKUP(E50,Sheet3!A:H,3,0),"")</f>
        <v xml:space="preserve">坂本　蘭世                    </v>
      </c>
      <c r="G50" s="22" t="str">
        <f>IFERROR(VLOOKUP(E50,Sheet3!A:H,8,0),"")</f>
        <v xml:space="preserve">Ryuow           </v>
      </c>
      <c r="H50" s="22" t="str">
        <f>IFERROR(VLOOKUP(E50,Sheet2!A:B,2,0),"")</f>
        <v/>
      </c>
      <c r="I50" s="22" t="str">
        <f t="shared" si="1"/>
        <v>1712</v>
      </c>
      <c r="J50" s="22">
        <f t="shared" si="2"/>
        <v>8</v>
      </c>
      <c r="K50" s="22">
        <f t="shared" si="3"/>
        <v>1</v>
      </c>
    </row>
    <row r="51" spans="1:11" s="22" customFormat="1" x14ac:dyDescent="0.15">
      <c r="A51" s="22">
        <f>IFERROR(テーブル_Swim015[[#This Row],[競技番号]],"")</f>
        <v>2</v>
      </c>
      <c r="B51" s="22">
        <f>IFERROR(テーブル_Swim015[[#This Row],[組]],"")</f>
        <v>8</v>
      </c>
      <c r="C51" s="22">
        <f>IFERROR(テーブル_Swim015[[#This Row],[水路]],"")</f>
        <v>2</v>
      </c>
      <c r="D51" s="22" t="str">
        <f t="shared" si="0"/>
        <v>282</v>
      </c>
      <c r="E51" s="22">
        <f>IFERROR(テーブル_Swim015[[#This Row],[選手番号]],"")</f>
        <v>105</v>
      </c>
      <c r="F51" s="22" t="str">
        <f>IFERROR(VLOOKUP(E51,Sheet3!A:H,3,0),"")</f>
        <v xml:space="preserve">宮内結衣子                    </v>
      </c>
      <c r="G51" s="22" t="str">
        <f>IFERROR(VLOOKUP(E51,Sheet3!A:H,8,0),"")</f>
        <v xml:space="preserve">アズサ松山      </v>
      </c>
      <c r="H51" s="22" t="str">
        <f>IFERROR(VLOOKUP(E51,Sheet2!A:B,2,0),"")</f>
        <v/>
      </c>
      <c r="I51" s="22" t="str">
        <f t="shared" si="1"/>
        <v>1052</v>
      </c>
      <c r="J51" s="22">
        <f t="shared" si="2"/>
        <v>8</v>
      </c>
      <c r="K51" s="22">
        <f t="shared" si="3"/>
        <v>2</v>
      </c>
    </row>
    <row r="52" spans="1:11" s="22" customFormat="1" x14ac:dyDescent="0.15">
      <c r="A52" s="22">
        <f>IFERROR(テーブル_Swim015[[#This Row],[競技番号]],"")</f>
        <v>2</v>
      </c>
      <c r="B52" s="22">
        <f>IFERROR(テーブル_Swim015[[#This Row],[組]],"")</f>
        <v>8</v>
      </c>
      <c r="C52" s="22">
        <f>IFERROR(テーブル_Swim015[[#This Row],[水路]],"")</f>
        <v>3</v>
      </c>
      <c r="D52" s="22" t="str">
        <f t="shared" si="0"/>
        <v>283</v>
      </c>
      <c r="E52" s="22">
        <f>IFERROR(テーブル_Swim015[[#This Row],[選手番号]],"")</f>
        <v>20</v>
      </c>
      <c r="F52" s="22" t="str">
        <f>IFERROR(VLOOKUP(E52,Sheet3!A:H,3,0),"")</f>
        <v xml:space="preserve">二神　麻央                    </v>
      </c>
      <c r="G52" s="22" t="str">
        <f>IFERROR(VLOOKUP(E52,Sheet3!A:H,8,0),"")</f>
        <v xml:space="preserve">五百木ＳＣ      </v>
      </c>
      <c r="H52" s="22" t="str">
        <f>IFERROR(VLOOKUP(E52,Sheet2!A:B,2,0),"")</f>
        <v/>
      </c>
      <c r="I52" s="22" t="str">
        <f t="shared" si="1"/>
        <v>202</v>
      </c>
      <c r="J52" s="22">
        <f t="shared" si="2"/>
        <v>8</v>
      </c>
      <c r="K52" s="22">
        <f t="shared" si="3"/>
        <v>3</v>
      </c>
    </row>
    <row r="53" spans="1:11" s="22" customFormat="1" x14ac:dyDescent="0.15">
      <c r="A53" s="22">
        <f>IFERROR(テーブル_Swim015[[#This Row],[競技番号]],"")</f>
        <v>2</v>
      </c>
      <c r="B53" s="22">
        <f>IFERROR(テーブル_Swim015[[#This Row],[組]],"")</f>
        <v>8</v>
      </c>
      <c r="C53" s="22">
        <f>IFERROR(テーブル_Swim015[[#This Row],[水路]],"")</f>
        <v>4</v>
      </c>
      <c r="D53" s="22" t="str">
        <f t="shared" si="0"/>
        <v>284</v>
      </c>
      <c r="E53" s="22">
        <f>IFERROR(テーブル_Swim015[[#This Row],[選手番号]],"")</f>
        <v>173</v>
      </c>
      <c r="F53" s="22" t="str">
        <f>IFERROR(VLOOKUP(E53,Sheet3!A:H,3,0),"")</f>
        <v xml:space="preserve">京森　和花                    </v>
      </c>
      <c r="G53" s="22" t="str">
        <f>IFERROR(VLOOKUP(E53,Sheet3!A:H,8,0),"")</f>
        <v xml:space="preserve">Ryuow           </v>
      </c>
      <c r="H53" s="22" t="str">
        <f>IFERROR(VLOOKUP(E53,Sheet2!A:B,2,0),"")</f>
        <v/>
      </c>
      <c r="I53" s="22" t="str">
        <f t="shared" si="1"/>
        <v>1732</v>
      </c>
      <c r="J53" s="22">
        <f t="shared" si="2"/>
        <v>8</v>
      </c>
      <c r="K53" s="22">
        <f t="shared" si="3"/>
        <v>4</v>
      </c>
    </row>
    <row r="54" spans="1:11" s="22" customFormat="1" x14ac:dyDescent="0.15">
      <c r="A54" s="22">
        <f>IFERROR(テーブル_Swim015[[#This Row],[競技番号]],"")</f>
        <v>2</v>
      </c>
      <c r="B54" s="22">
        <f>IFERROR(テーブル_Swim015[[#This Row],[組]],"")</f>
        <v>8</v>
      </c>
      <c r="C54" s="22">
        <f>IFERROR(テーブル_Swim015[[#This Row],[水路]],"")</f>
        <v>5</v>
      </c>
      <c r="D54" s="22" t="str">
        <f t="shared" si="0"/>
        <v>285</v>
      </c>
      <c r="E54" s="22">
        <f>IFERROR(テーブル_Swim015[[#This Row],[選手番号]],"")</f>
        <v>196</v>
      </c>
      <c r="F54" s="22" t="str">
        <f>IFERROR(VLOOKUP(E54,Sheet3!A:H,3,0),"")</f>
        <v xml:space="preserve">橋田　実和                    </v>
      </c>
      <c r="G54" s="22" t="str">
        <f>IFERROR(VLOOKUP(E54,Sheet3!A:H,8,0),"")</f>
        <v xml:space="preserve">ﾌｨｯﾀｴﾐﾌﾙ松前    </v>
      </c>
      <c r="H54" s="22" t="str">
        <f>IFERROR(VLOOKUP(E54,Sheet2!A:B,2,0),"")</f>
        <v/>
      </c>
      <c r="I54" s="22" t="str">
        <f t="shared" si="1"/>
        <v>1962</v>
      </c>
      <c r="J54" s="22">
        <f t="shared" si="2"/>
        <v>8</v>
      </c>
      <c r="K54" s="22">
        <f t="shared" si="3"/>
        <v>5</v>
      </c>
    </row>
    <row r="55" spans="1:11" s="22" customFormat="1" x14ac:dyDescent="0.15">
      <c r="A55" s="22">
        <f>IFERROR(テーブル_Swim015[[#This Row],[競技番号]],"")</f>
        <v>2</v>
      </c>
      <c r="B55" s="22">
        <f>IFERROR(テーブル_Swim015[[#This Row],[組]],"")</f>
        <v>8</v>
      </c>
      <c r="C55" s="22">
        <f>IFERROR(テーブル_Swim015[[#This Row],[水路]],"")</f>
        <v>6</v>
      </c>
      <c r="D55" s="22" t="str">
        <f t="shared" si="0"/>
        <v>286</v>
      </c>
      <c r="E55" s="22">
        <f>IFERROR(テーブル_Swim015[[#This Row],[選手番号]],"")</f>
        <v>205</v>
      </c>
      <c r="F55" s="22" t="str">
        <f>IFERROR(VLOOKUP(E55,Sheet3!A:H,3,0),"")</f>
        <v xml:space="preserve">大西　美憂                    </v>
      </c>
      <c r="G55" s="22" t="str">
        <f>IFERROR(VLOOKUP(E55,Sheet3!A:H,8,0),"")</f>
        <v xml:space="preserve">コナミ松山      </v>
      </c>
      <c r="H55" s="22" t="str">
        <f>IFERROR(VLOOKUP(E55,Sheet2!A:B,2,0),"")</f>
        <v/>
      </c>
      <c r="I55" s="22" t="str">
        <f t="shared" si="1"/>
        <v>2052</v>
      </c>
      <c r="J55" s="22">
        <f t="shared" si="2"/>
        <v>8</v>
      </c>
      <c r="K55" s="22">
        <f t="shared" si="3"/>
        <v>6</v>
      </c>
    </row>
    <row r="56" spans="1:11" s="22" customFormat="1" x14ac:dyDescent="0.15">
      <c r="A56" s="22">
        <f>IFERROR(テーブル_Swim015[[#This Row],[競技番号]],"")</f>
        <v>2</v>
      </c>
      <c r="B56" s="22">
        <f>IFERROR(テーブル_Swim015[[#This Row],[組]],"")</f>
        <v>9</v>
      </c>
      <c r="C56" s="22">
        <f>IFERROR(テーブル_Swim015[[#This Row],[水路]],"")</f>
        <v>1</v>
      </c>
      <c r="D56" s="22" t="str">
        <f t="shared" si="0"/>
        <v>291</v>
      </c>
      <c r="E56" s="22">
        <f>IFERROR(テーブル_Swim015[[#This Row],[選手番号]],"")</f>
        <v>159</v>
      </c>
      <c r="F56" s="22" t="str">
        <f>IFERROR(VLOOKUP(E56,Sheet3!A:H,3,0),"")</f>
        <v xml:space="preserve">秋山　莉子                    </v>
      </c>
      <c r="G56" s="22" t="str">
        <f>IFERROR(VLOOKUP(E56,Sheet3!A:H,8,0),"")</f>
        <v xml:space="preserve">フィッタ吉田    </v>
      </c>
      <c r="H56" s="22" t="str">
        <f>IFERROR(VLOOKUP(E56,Sheet2!A:B,2,0),"")</f>
        <v/>
      </c>
      <c r="I56" s="22" t="str">
        <f t="shared" si="1"/>
        <v>1592</v>
      </c>
      <c r="J56" s="22">
        <f t="shared" si="2"/>
        <v>9</v>
      </c>
      <c r="K56" s="22">
        <f t="shared" si="3"/>
        <v>1</v>
      </c>
    </row>
    <row r="57" spans="1:11" s="22" customFormat="1" x14ac:dyDescent="0.15">
      <c r="A57" s="22">
        <f>IFERROR(テーブル_Swim015[[#This Row],[競技番号]],"")</f>
        <v>2</v>
      </c>
      <c r="B57" s="22">
        <f>IFERROR(テーブル_Swim015[[#This Row],[組]],"")</f>
        <v>9</v>
      </c>
      <c r="C57" s="22">
        <f>IFERROR(テーブル_Swim015[[#This Row],[水路]],"")</f>
        <v>2</v>
      </c>
      <c r="D57" s="22" t="str">
        <f t="shared" si="0"/>
        <v>292</v>
      </c>
      <c r="E57" s="22">
        <f>IFERROR(テーブル_Swim015[[#This Row],[選手番号]],"")</f>
        <v>206</v>
      </c>
      <c r="F57" s="22" t="str">
        <f>IFERROR(VLOOKUP(E57,Sheet3!A:H,3,0),"")</f>
        <v xml:space="preserve">細川みなみ                    </v>
      </c>
      <c r="G57" s="22" t="str">
        <f>IFERROR(VLOOKUP(E57,Sheet3!A:H,8,0),"")</f>
        <v xml:space="preserve">コナミ松山      </v>
      </c>
      <c r="H57" s="22" t="str">
        <f>IFERROR(VLOOKUP(E57,Sheet2!A:B,2,0),"")</f>
        <v/>
      </c>
      <c r="I57" s="22" t="str">
        <f t="shared" si="1"/>
        <v>2062</v>
      </c>
      <c r="J57" s="22">
        <f t="shared" si="2"/>
        <v>9</v>
      </c>
      <c r="K57" s="22">
        <f t="shared" si="3"/>
        <v>2</v>
      </c>
    </row>
    <row r="58" spans="1:11" s="22" customFormat="1" x14ac:dyDescent="0.15">
      <c r="A58" s="22">
        <f>IFERROR(テーブル_Swim015[[#This Row],[競技番号]],"")</f>
        <v>2</v>
      </c>
      <c r="B58" s="22">
        <f>IFERROR(テーブル_Swim015[[#This Row],[組]],"")</f>
        <v>9</v>
      </c>
      <c r="C58" s="22">
        <f>IFERROR(テーブル_Swim015[[#This Row],[水路]],"")</f>
        <v>3</v>
      </c>
      <c r="D58" s="22" t="str">
        <f t="shared" si="0"/>
        <v>293</v>
      </c>
      <c r="E58" s="22">
        <f>IFERROR(テーブル_Swim015[[#This Row],[選手番号]],"")</f>
        <v>158</v>
      </c>
      <c r="F58" s="22" t="str">
        <f>IFERROR(VLOOKUP(E58,Sheet3!A:H,3,0),"")</f>
        <v xml:space="preserve">前田　唯菜                    </v>
      </c>
      <c r="G58" s="22" t="str">
        <f>IFERROR(VLOOKUP(E58,Sheet3!A:H,8,0),"")</f>
        <v xml:space="preserve">フィッタ吉田    </v>
      </c>
      <c r="H58" s="22" t="str">
        <f>IFERROR(VLOOKUP(E58,Sheet2!A:B,2,0),"")</f>
        <v/>
      </c>
      <c r="I58" s="22" t="str">
        <f t="shared" si="1"/>
        <v>1582</v>
      </c>
      <c r="J58" s="22">
        <f t="shared" si="2"/>
        <v>9</v>
      </c>
      <c r="K58" s="22">
        <f t="shared" si="3"/>
        <v>3</v>
      </c>
    </row>
    <row r="59" spans="1:11" s="22" customFormat="1" x14ac:dyDescent="0.15">
      <c r="A59" s="22">
        <f>IFERROR(テーブル_Swim015[[#This Row],[競技番号]],"")</f>
        <v>2</v>
      </c>
      <c r="B59" s="22">
        <f>IFERROR(テーブル_Swim015[[#This Row],[組]],"")</f>
        <v>9</v>
      </c>
      <c r="C59" s="22">
        <f>IFERROR(テーブル_Swim015[[#This Row],[水路]],"")</f>
        <v>4</v>
      </c>
      <c r="D59" s="22" t="str">
        <f t="shared" si="0"/>
        <v>294</v>
      </c>
      <c r="E59" s="22">
        <f>IFERROR(テーブル_Swim015[[#This Row],[選手番号]],"")</f>
        <v>22</v>
      </c>
      <c r="F59" s="22" t="str">
        <f>IFERROR(VLOOKUP(E59,Sheet3!A:H,3,0),"")</f>
        <v xml:space="preserve">芝　　怜菜                    </v>
      </c>
      <c r="G59" s="22" t="str">
        <f>IFERROR(VLOOKUP(E59,Sheet3!A:H,8,0),"")</f>
        <v xml:space="preserve">五百木ＳＣ      </v>
      </c>
      <c r="H59" s="22" t="str">
        <f>IFERROR(VLOOKUP(E59,Sheet2!A:B,2,0),"")</f>
        <v/>
      </c>
      <c r="I59" s="22" t="str">
        <f t="shared" si="1"/>
        <v>222</v>
      </c>
      <c r="J59" s="22">
        <f t="shared" si="2"/>
        <v>9</v>
      </c>
      <c r="K59" s="22">
        <f t="shared" si="3"/>
        <v>4</v>
      </c>
    </row>
    <row r="60" spans="1:11" s="22" customFormat="1" x14ac:dyDescent="0.15">
      <c r="A60" s="22">
        <f>IFERROR(テーブル_Swim015[[#This Row],[競技番号]],"")</f>
        <v>2</v>
      </c>
      <c r="B60" s="22">
        <f>IFERROR(テーブル_Swim015[[#This Row],[組]],"")</f>
        <v>9</v>
      </c>
      <c r="C60" s="22">
        <f>IFERROR(テーブル_Swim015[[#This Row],[水路]],"")</f>
        <v>5</v>
      </c>
      <c r="D60" s="22" t="str">
        <f t="shared" si="0"/>
        <v>295</v>
      </c>
      <c r="E60" s="22">
        <f>IFERROR(テーブル_Swim015[[#This Row],[選手番号]],"")</f>
        <v>164</v>
      </c>
      <c r="F60" s="22" t="str">
        <f>IFERROR(VLOOKUP(E60,Sheet3!A:H,3,0),"")</f>
        <v xml:space="preserve">兵頭　凜和                    </v>
      </c>
      <c r="G60" s="22" t="str">
        <f>IFERROR(VLOOKUP(E60,Sheet3!A:H,8,0),"")</f>
        <v xml:space="preserve">フィッタ吉田    </v>
      </c>
      <c r="H60" s="22" t="str">
        <f>IFERROR(VLOOKUP(E60,Sheet2!A:B,2,0),"")</f>
        <v/>
      </c>
      <c r="I60" s="22" t="str">
        <f t="shared" si="1"/>
        <v>1642</v>
      </c>
      <c r="J60" s="22">
        <f t="shared" si="2"/>
        <v>9</v>
      </c>
      <c r="K60" s="22">
        <f t="shared" si="3"/>
        <v>5</v>
      </c>
    </row>
    <row r="61" spans="1:11" s="22" customFormat="1" x14ac:dyDescent="0.15">
      <c r="A61" s="22">
        <f>IFERROR(テーブル_Swim015[[#This Row],[競技番号]],"")</f>
        <v>2</v>
      </c>
      <c r="B61" s="22">
        <f>IFERROR(テーブル_Swim015[[#This Row],[組]],"")</f>
        <v>9</v>
      </c>
      <c r="C61" s="22">
        <f>IFERROR(テーブル_Swim015[[#This Row],[水路]],"")</f>
        <v>6</v>
      </c>
      <c r="D61" s="22" t="str">
        <f t="shared" si="0"/>
        <v>296</v>
      </c>
      <c r="E61" s="22">
        <f>IFERROR(テーブル_Swim015[[#This Row],[選手番号]],"")</f>
        <v>204</v>
      </c>
      <c r="F61" s="22" t="str">
        <f>IFERROR(VLOOKUP(E61,Sheet3!A:H,3,0),"")</f>
        <v xml:space="preserve">野木こころ                    </v>
      </c>
      <c r="G61" s="22" t="str">
        <f>IFERROR(VLOOKUP(E61,Sheet3!A:H,8,0),"")</f>
        <v xml:space="preserve">コナミ松山      </v>
      </c>
      <c r="H61" s="22" t="str">
        <f>IFERROR(VLOOKUP(E61,Sheet2!A:B,2,0),"")</f>
        <v/>
      </c>
      <c r="I61" s="22" t="str">
        <f t="shared" si="1"/>
        <v>2042</v>
      </c>
      <c r="J61" s="22">
        <f t="shared" si="2"/>
        <v>9</v>
      </c>
      <c r="K61" s="22">
        <f t="shared" si="3"/>
        <v>6</v>
      </c>
    </row>
    <row r="62" spans="1:11" s="22" customFormat="1" x14ac:dyDescent="0.15">
      <c r="A62" s="22">
        <f>IFERROR(テーブル_Swim015[[#This Row],[競技番号]],"")</f>
        <v>3</v>
      </c>
      <c r="B62" s="22">
        <f>IFERROR(テーブル_Swim015[[#This Row],[組]],"")</f>
        <v>1</v>
      </c>
      <c r="C62" s="22">
        <f>IFERROR(テーブル_Swim015[[#This Row],[水路]],"")</f>
        <v>1</v>
      </c>
      <c r="D62" s="22" t="str">
        <f t="shared" si="0"/>
        <v>311</v>
      </c>
      <c r="E62" s="22">
        <f>IFERROR(テーブル_Swim015[[#This Row],[選手番号]],"")</f>
        <v>0</v>
      </c>
      <c r="F62" s="22" t="str">
        <f>IFERROR(VLOOKUP(E62,Sheet3!A:H,3,0),"")</f>
        <v/>
      </c>
      <c r="G62" s="22" t="str">
        <f>IFERROR(VLOOKUP(E62,Sheet3!A:H,8,0),"")</f>
        <v/>
      </c>
      <c r="H62" s="22" t="str">
        <f>IFERROR(VLOOKUP(E62,Sheet2!A:B,2,0),"")</f>
        <v/>
      </c>
      <c r="I62" s="22" t="str">
        <f t="shared" si="1"/>
        <v>03</v>
      </c>
      <c r="J62" s="22">
        <f t="shared" si="2"/>
        <v>1</v>
      </c>
      <c r="K62" s="22">
        <f t="shared" si="3"/>
        <v>1</v>
      </c>
    </row>
    <row r="63" spans="1:11" s="22" customFormat="1" x14ac:dyDescent="0.15">
      <c r="A63" s="22">
        <f>IFERROR(テーブル_Swim015[[#This Row],[競技番号]],"")</f>
        <v>3</v>
      </c>
      <c r="B63" s="22">
        <f>IFERROR(テーブル_Swim015[[#This Row],[組]],"")</f>
        <v>1</v>
      </c>
      <c r="C63" s="22">
        <f>IFERROR(テーブル_Swim015[[#This Row],[水路]],"")</f>
        <v>2</v>
      </c>
      <c r="D63" s="22" t="str">
        <f t="shared" si="0"/>
        <v>312</v>
      </c>
      <c r="E63" s="22">
        <f>IFERROR(テーブル_Swim015[[#This Row],[選手番号]],"")</f>
        <v>203</v>
      </c>
      <c r="F63" s="22" t="str">
        <f>IFERROR(VLOOKUP(E63,Sheet3!A:H,3,0),"")</f>
        <v xml:space="preserve">兵頭　煌晟                    </v>
      </c>
      <c r="G63" s="22" t="str">
        <f>IFERROR(VLOOKUP(E63,Sheet3!A:H,8,0),"")</f>
        <v xml:space="preserve">コナミ松山      </v>
      </c>
      <c r="H63" s="22" t="str">
        <f>IFERROR(VLOOKUP(E63,Sheet2!A:B,2,0),"")</f>
        <v/>
      </c>
      <c r="I63" s="22" t="str">
        <f t="shared" si="1"/>
        <v>2033</v>
      </c>
      <c r="J63" s="22">
        <f t="shared" si="2"/>
        <v>1</v>
      </c>
      <c r="K63" s="22">
        <f t="shared" si="3"/>
        <v>2</v>
      </c>
    </row>
    <row r="64" spans="1:11" s="22" customFormat="1" x14ac:dyDescent="0.15">
      <c r="A64" s="22">
        <f>IFERROR(テーブル_Swim015[[#This Row],[競技番号]],"")</f>
        <v>3</v>
      </c>
      <c r="B64" s="22">
        <f>IFERROR(テーブル_Swim015[[#This Row],[組]],"")</f>
        <v>1</v>
      </c>
      <c r="C64" s="22">
        <f>IFERROR(テーブル_Swim015[[#This Row],[水路]],"")</f>
        <v>3</v>
      </c>
      <c r="D64" s="22" t="str">
        <f t="shared" si="0"/>
        <v>313</v>
      </c>
      <c r="E64" s="22">
        <f>IFERROR(テーブル_Swim015[[#This Row],[選手番号]],"")</f>
        <v>12</v>
      </c>
      <c r="F64" s="22" t="str">
        <f>IFERROR(VLOOKUP(E64,Sheet3!A:H,3,0),"")</f>
        <v xml:space="preserve">田村　　然                    </v>
      </c>
      <c r="G64" s="22" t="str">
        <f>IFERROR(VLOOKUP(E64,Sheet3!A:H,8,0),"")</f>
        <v xml:space="preserve">五百木ＳＣ      </v>
      </c>
      <c r="H64" s="22" t="str">
        <f>IFERROR(VLOOKUP(E64,Sheet2!A:B,2,0),"")</f>
        <v/>
      </c>
      <c r="I64" s="22" t="str">
        <f t="shared" si="1"/>
        <v>123</v>
      </c>
      <c r="J64" s="22">
        <f t="shared" si="2"/>
        <v>1</v>
      </c>
      <c r="K64" s="22">
        <f t="shared" si="3"/>
        <v>3</v>
      </c>
    </row>
    <row r="65" spans="1:11" s="22" customFormat="1" x14ac:dyDescent="0.15">
      <c r="A65" s="22">
        <f>IFERROR(テーブル_Swim015[[#This Row],[競技番号]],"")</f>
        <v>3</v>
      </c>
      <c r="B65" s="22">
        <f>IFERROR(テーブル_Swim015[[#This Row],[組]],"")</f>
        <v>1</v>
      </c>
      <c r="C65" s="22">
        <f>IFERROR(テーブル_Swim015[[#This Row],[水路]],"")</f>
        <v>4</v>
      </c>
      <c r="D65" s="22" t="str">
        <f t="shared" si="0"/>
        <v>314</v>
      </c>
      <c r="E65" s="22">
        <f>IFERROR(テーブル_Swim015[[#This Row],[選手番号]],"")</f>
        <v>50</v>
      </c>
      <c r="F65" s="22" t="str">
        <f>IFERROR(VLOOKUP(E65,Sheet3!A:H,3,0),"")</f>
        <v xml:space="preserve">森下　泰明                    </v>
      </c>
      <c r="G65" s="22" t="str">
        <f>IFERROR(VLOOKUP(E65,Sheet3!A:H,8,0),"")</f>
        <v xml:space="preserve">ｴﾘｴｰﾙSRT        </v>
      </c>
      <c r="H65" s="22" t="str">
        <f>IFERROR(VLOOKUP(E65,Sheet2!A:B,2,0),"")</f>
        <v/>
      </c>
      <c r="I65" s="22" t="str">
        <f t="shared" si="1"/>
        <v>503</v>
      </c>
      <c r="J65" s="22">
        <f t="shared" si="2"/>
        <v>1</v>
      </c>
      <c r="K65" s="22">
        <f t="shared" si="3"/>
        <v>4</v>
      </c>
    </row>
    <row r="66" spans="1:11" s="22" customFormat="1" x14ac:dyDescent="0.15">
      <c r="A66" s="22">
        <f>IFERROR(テーブル_Swim015[[#This Row],[競技番号]],"")</f>
        <v>3</v>
      </c>
      <c r="B66" s="22">
        <f>IFERROR(テーブル_Swim015[[#This Row],[組]],"")</f>
        <v>1</v>
      </c>
      <c r="C66" s="22">
        <f>IFERROR(テーブル_Swim015[[#This Row],[水路]],"")</f>
        <v>5</v>
      </c>
      <c r="D66" s="22" t="str">
        <f t="shared" si="0"/>
        <v>315</v>
      </c>
      <c r="E66" s="22">
        <f>IFERROR(テーブル_Swim015[[#This Row],[選手番号]],"")</f>
        <v>0</v>
      </c>
      <c r="F66" s="22" t="str">
        <f>IFERROR(VLOOKUP(E66,Sheet3!A:H,3,0),"")</f>
        <v/>
      </c>
      <c r="G66" s="22" t="str">
        <f>IFERROR(VLOOKUP(E66,Sheet3!A:H,8,0),"")</f>
        <v/>
      </c>
      <c r="H66" s="22" t="str">
        <f>IFERROR(VLOOKUP(E66,Sheet2!A:B,2,0),"")</f>
        <v/>
      </c>
      <c r="I66" s="22" t="str">
        <f t="shared" si="1"/>
        <v>03</v>
      </c>
      <c r="J66" s="22">
        <f t="shared" si="2"/>
        <v>1</v>
      </c>
      <c r="K66" s="22">
        <f t="shared" si="3"/>
        <v>5</v>
      </c>
    </row>
    <row r="67" spans="1:11" s="22" customFormat="1" x14ac:dyDescent="0.15">
      <c r="A67" s="22">
        <f>IFERROR(テーブル_Swim015[[#This Row],[競技番号]],"")</f>
        <v>3</v>
      </c>
      <c r="B67" s="22">
        <f>IFERROR(テーブル_Swim015[[#This Row],[組]],"")</f>
        <v>1</v>
      </c>
      <c r="C67" s="22">
        <f>IFERROR(テーブル_Swim015[[#This Row],[水路]],"")</f>
        <v>6</v>
      </c>
      <c r="D67" s="22" t="str">
        <f t="shared" ref="D67:D130" si="4">CONCATENATE(A67,B67,C67)</f>
        <v>316</v>
      </c>
      <c r="E67" s="22">
        <f>IFERROR(テーブル_Swim015[[#This Row],[選手番号]],"")</f>
        <v>0</v>
      </c>
      <c r="F67" s="22" t="str">
        <f>IFERROR(VLOOKUP(E67,Sheet3!A:H,3,0),"")</f>
        <v/>
      </c>
      <c r="G67" s="22" t="str">
        <f>IFERROR(VLOOKUP(E67,Sheet3!A:H,8,0),"")</f>
        <v/>
      </c>
      <c r="H67" s="22" t="str">
        <f>IFERROR(VLOOKUP(E67,Sheet2!A:B,2,0),"")</f>
        <v/>
      </c>
      <c r="I67" s="22" t="str">
        <f t="shared" ref="I67:I130" si="5">CONCATENATE(E67,A67)</f>
        <v>03</v>
      </c>
      <c r="J67" s="22">
        <f t="shared" ref="J67:J130" si="6">B67</f>
        <v>1</v>
      </c>
      <c r="K67" s="22">
        <f t="shared" ref="K67:K130" si="7">C67</f>
        <v>6</v>
      </c>
    </row>
    <row r="68" spans="1:11" s="22" customFormat="1" x14ac:dyDescent="0.15">
      <c r="A68" s="22">
        <f>IFERROR(テーブル_Swim015[[#This Row],[競技番号]],"")</f>
        <v>3</v>
      </c>
      <c r="B68" s="22">
        <f>IFERROR(テーブル_Swim015[[#This Row],[組]],"")</f>
        <v>2</v>
      </c>
      <c r="C68" s="22">
        <f>IFERROR(テーブル_Swim015[[#This Row],[水路]],"")</f>
        <v>1</v>
      </c>
      <c r="D68" s="22" t="str">
        <f t="shared" si="4"/>
        <v>321</v>
      </c>
      <c r="E68" s="22">
        <f>IFERROR(テーブル_Swim015[[#This Row],[選手番号]],"")</f>
        <v>117</v>
      </c>
      <c r="F68" s="22" t="str">
        <f>IFERROR(VLOOKUP(E68,Sheet3!A:H,3,0),"")</f>
        <v xml:space="preserve">城戸　心呂                    </v>
      </c>
      <c r="G68" s="22" t="str">
        <f>IFERROR(VLOOKUP(E68,Sheet3!A:H,8,0),"")</f>
        <v xml:space="preserve">石原ＳＣ        </v>
      </c>
      <c r="H68" s="22" t="str">
        <f>IFERROR(VLOOKUP(E68,Sheet2!A:B,2,0),"")</f>
        <v/>
      </c>
      <c r="I68" s="22" t="str">
        <f t="shared" si="5"/>
        <v>1173</v>
      </c>
      <c r="J68" s="22">
        <f t="shared" si="6"/>
        <v>2</v>
      </c>
      <c r="K68" s="22">
        <f t="shared" si="7"/>
        <v>1</v>
      </c>
    </row>
    <row r="69" spans="1:11" s="22" customFormat="1" x14ac:dyDescent="0.15">
      <c r="A69" s="22">
        <f>IFERROR(テーブル_Swim015[[#This Row],[競技番号]],"")</f>
        <v>3</v>
      </c>
      <c r="B69" s="22">
        <f>IFERROR(テーブル_Swim015[[#This Row],[組]],"")</f>
        <v>2</v>
      </c>
      <c r="C69" s="22">
        <f>IFERROR(テーブル_Swim015[[#This Row],[水路]],"")</f>
        <v>2</v>
      </c>
      <c r="D69" s="22" t="str">
        <f t="shared" si="4"/>
        <v>322</v>
      </c>
      <c r="E69" s="22">
        <f>IFERROR(テーブル_Swim015[[#This Row],[選手番号]],"")</f>
        <v>190</v>
      </c>
      <c r="F69" s="22" t="str">
        <f>IFERROR(VLOOKUP(E69,Sheet3!A:H,3,0),"")</f>
        <v xml:space="preserve">弓達　歩夢                    </v>
      </c>
      <c r="G69" s="22" t="str">
        <f>IFERROR(VLOOKUP(E69,Sheet3!A:H,8,0),"")</f>
        <v xml:space="preserve">ﾌｨｯﾀｴﾐﾌﾙ松前    </v>
      </c>
      <c r="H69" s="22" t="str">
        <f>IFERROR(VLOOKUP(E69,Sheet2!A:B,2,0),"")</f>
        <v/>
      </c>
      <c r="I69" s="22" t="str">
        <f t="shared" si="5"/>
        <v>1903</v>
      </c>
      <c r="J69" s="22">
        <f t="shared" si="6"/>
        <v>2</v>
      </c>
      <c r="K69" s="22">
        <f t="shared" si="7"/>
        <v>2</v>
      </c>
    </row>
    <row r="70" spans="1:11" s="22" customFormat="1" x14ac:dyDescent="0.15">
      <c r="A70" s="22">
        <f>IFERROR(テーブル_Swim015[[#This Row],[競技番号]],"")</f>
        <v>3</v>
      </c>
      <c r="B70" s="22">
        <f>IFERROR(テーブル_Swim015[[#This Row],[組]],"")</f>
        <v>2</v>
      </c>
      <c r="C70" s="22">
        <f>IFERROR(テーブル_Swim015[[#This Row],[水路]],"")</f>
        <v>3</v>
      </c>
      <c r="D70" s="22" t="str">
        <f t="shared" si="4"/>
        <v>323</v>
      </c>
      <c r="E70" s="22">
        <f>IFERROR(テーブル_Swim015[[#This Row],[選手番号]],"")</f>
        <v>217</v>
      </c>
      <c r="F70" s="22" t="str">
        <f>IFERROR(VLOOKUP(E70,Sheet3!A:H,3,0),"")</f>
        <v xml:space="preserve">渡邊　莉友                    </v>
      </c>
      <c r="G70" s="22" t="str">
        <f>IFERROR(VLOOKUP(E70,Sheet3!A:H,8,0),"")</f>
        <v xml:space="preserve">AST             </v>
      </c>
      <c r="H70" s="22" t="str">
        <f>IFERROR(VLOOKUP(E70,Sheet2!A:B,2,0),"")</f>
        <v/>
      </c>
      <c r="I70" s="22" t="str">
        <f t="shared" si="5"/>
        <v>2173</v>
      </c>
      <c r="J70" s="22">
        <f t="shared" si="6"/>
        <v>2</v>
      </c>
      <c r="K70" s="22">
        <f t="shared" si="7"/>
        <v>3</v>
      </c>
    </row>
    <row r="71" spans="1:11" s="22" customFormat="1" x14ac:dyDescent="0.15">
      <c r="A71" s="22">
        <f>IFERROR(テーブル_Swim015[[#This Row],[競技番号]],"")</f>
        <v>3</v>
      </c>
      <c r="B71" s="22">
        <f>IFERROR(テーブル_Swim015[[#This Row],[組]],"")</f>
        <v>2</v>
      </c>
      <c r="C71" s="22">
        <f>IFERROR(テーブル_Swim015[[#This Row],[水路]],"")</f>
        <v>4</v>
      </c>
      <c r="D71" s="22" t="str">
        <f t="shared" si="4"/>
        <v>324</v>
      </c>
      <c r="E71" s="22">
        <f>IFERROR(テーブル_Swim015[[#This Row],[選手番号]],"")</f>
        <v>127</v>
      </c>
      <c r="F71" s="22" t="str">
        <f>IFERROR(VLOOKUP(E71,Sheet3!A:H,3,0),"")</f>
        <v xml:space="preserve">山田　朔久                    </v>
      </c>
      <c r="G71" s="22" t="str">
        <f>IFERROR(VLOOKUP(E71,Sheet3!A:H,8,0),"")</f>
        <v xml:space="preserve">フィッタ松山    </v>
      </c>
      <c r="H71" s="22" t="str">
        <f>IFERROR(VLOOKUP(E71,Sheet2!A:B,2,0),"")</f>
        <v/>
      </c>
      <c r="I71" s="22" t="str">
        <f t="shared" si="5"/>
        <v>1273</v>
      </c>
      <c r="J71" s="22">
        <f t="shared" si="6"/>
        <v>2</v>
      </c>
      <c r="K71" s="22">
        <f t="shared" si="7"/>
        <v>4</v>
      </c>
    </row>
    <row r="72" spans="1:11" s="22" customFormat="1" x14ac:dyDescent="0.15">
      <c r="A72" s="22">
        <f>IFERROR(テーブル_Swim015[[#This Row],[競技番号]],"")</f>
        <v>3</v>
      </c>
      <c r="B72" s="22">
        <f>IFERROR(テーブル_Swim015[[#This Row],[組]],"")</f>
        <v>2</v>
      </c>
      <c r="C72" s="22">
        <f>IFERROR(テーブル_Swim015[[#This Row],[水路]],"")</f>
        <v>5</v>
      </c>
      <c r="D72" s="22" t="str">
        <f t="shared" si="4"/>
        <v>325</v>
      </c>
      <c r="E72" s="22">
        <f>IFERROR(テーブル_Swim015[[#This Row],[選手番号]],"")</f>
        <v>78</v>
      </c>
      <c r="F72" s="22" t="str">
        <f>IFERROR(VLOOKUP(E72,Sheet3!A:H,3,0),"")</f>
        <v xml:space="preserve">藤原琥太郎                    </v>
      </c>
      <c r="G72" s="22" t="str">
        <f>IFERROR(VLOOKUP(E72,Sheet3!A:H,8,0),"")</f>
        <v xml:space="preserve">ファイブテン    </v>
      </c>
      <c r="H72" s="22" t="str">
        <f>IFERROR(VLOOKUP(E72,Sheet2!A:B,2,0),"")</f>
        <v/>
      </c>
      <c r="I72" s="22" t="str">
        <f t="shared" si="5"/>
        <v>783</v>
      </c>
      <c r="J72" s="22">
        <f t="shared" si="6"/>
        <v>2</v>
      </c>
      <c r="K72" s="22">
        <f t="shared" si="7"/>
        <v>5</v>
      </c>
    </row>
    <row r="73" spans="1:11" s="22" customFormat="1" x14ac:dyDescent="0.15">
      <c r="A73" s="22">
        <f>IFERROR(テーブル_Swim015[[#This Row],[競技番号]],"")</f>
        <v>3</v>
      </c>
      <c r="B73" s="22">
        <f>IFERROR(テーブル_Swim015[[#This Row],[組]],"")</f>
        <v>2</v>
      </c>
      <c r="C73" s="22">
        <f>IFERROR(テーブル_Swim015[[#This Row],[水路]],"")</f>
        <v>6</v>
      </c>
      <c r="D73" s="22" t="str">
        <f t="shared" si="4"/>
        <v>326</v>
      </c>
      <c r="E73" s="22">
        <f>IFERROR(テーブル_Swim015[[#This Row],[選手番号]],"")</f>
        <v>0</v>
      </c>
      <c r="F73" s="22" t="str">
        <f>IFERROR(VLOOKUP(E73,Sheet3!A:H,3,0),"")</f>
        <v/>
      </c>
      <c r="G73" s="22" t="str">
        <f>IFERROR(VLOOKUP(E73,Sheet3!A:H,8,0),"")</f>
        <v/>
      </c>
      <c r="H73" s="22" t="str">
        <f>IFERROR(VLOOKUP(E73,Sheet2!A:B,2,0),"")</f>
        <v/>
      </c>
      <c r="I73" s="22" t="str">
        <f t="shared" si="5"/>
        <v>03</v>
      </c>
      <c r="J73" s="22">
        <f t="shared" si="6"/>
        <v>2</v>
      </c>
      <c r="K73" s="22">
        <f t="shared" si="7"/>
        <v>6</v>
      </c>
    </row>
    <row r="74" spans="1:11" s="22" customFormat="1" x14ac:dyDescent="0.15">
      <c r="A74" s="22">
        <f>IFERROR(テーブル_Swim015[[#This Row],[競技番号]],"")</f>
        <v>3</v>
      </c>
      <c r="B74" s="22">
        <f>IFERROR(テーブル_Swim015[[#This Row],[組]],"")</f>
        <v>3</v>
      </c>
      <c r="C74" s="22">
        <f>IFERROR(テーブル_Swim015[[#This Row],[水路]],"")</f>
        <v>1</v>
      </c>
      <c r="D74" s="22" t="str">
        <f t="shared" si="4"/>
        <v>331</v>
      </c>
      <c r="E74" s="22">
        <f>IFERROR(テーブル_Swim015[[#This Row],[選手番号]],"")</f>
        <v>9</v>
      </c>
      <c r="F74" s="22" t="str">
        <f>IFERROR(VLOOKUP(E74,Sheet3!A:H,3,0),"")</f>
        <v xml:space="preserve">三河　琉伽                    </v>
      </c>
      <c r="G74" s="22" t="str">
        <f>IFERROR(VLOOKUP(E74,Sheet3!A:H,8,0),"")</f>
        <v xml:space="preserve">五百木ＳＣ      </v>
      </c>
      <c r="H74" s="22" t="str">
        <f>IFERROR(VLOOKUP(E74,Sheet2!A:B,2,0),"")</f>
        <v/>
      </c>
      <c r="I74" s="22" t="str">
        <f t="shared" si="5"/>
        <v>93</v>
      </c>
      <c r="J74" s="22">
        <f t="shared" si="6"/>
        <v>3</v>
      </c>
      <c r="K74" s="22">
        <f t="shared" si="7"/>
        <v>1</v>
      </c>
    </row>
    <row r="75" spans="1:11" s="22" customFormat="1" x14ac:dyDescent="0.15">
      <c r="A75" s="22">
        <f>IFERROR(テーブル_Swim015[[#This Row],[競技番号]],"")</f>
        <v>3</v>
      </c>
      <c r="B75" s="22">
        <f>IFERROR(テーブル_Swim015[[#This Row],[組]],"")</f>
        <v>3</v>
      </c>
      <c r="C75" s="22">
        <f>IFERROR(テーブル_Swim015[[#This Row],[水路]],"")</f>
        <v>2</v>
      </c>
      <c r="D75" s="22" t="str">
        <f t="shared" si="4"/>
        <v>332</v>
      </c>
      <c r="E75" s="22">
        <f>IFERROR(テーブル_Swim015[[#This Row],[選手番号]],"")</f>
        <v>180</v>
      </c>
      <c r="F75" s="22" t="str">
        <f>IFERROR(VLOOKUP(E75,Sheet3!A:H,3,0),"")</f>
        <v xml:space="preserve">白石　和士                    </v>
      </c>
      <c r="G75" s="22" t="str">
        <f>IFERROR(VLOOKUP(E75,Sheet3!A:H,8,0),"")</f>
        <v xml:space="preserve">ﾌｧｲﾌﾞﾃﾝ東予     </v>
      </c>
      <c r="H75" s="22" t="str">
        <f>IFERROR(VLOOKUP(E75,Sheet2!A:B,2,0),"")</f>
        <v/>
      </c>
      <c r="I75" s="22" t="str">
        <f t="shared" si="5"/>
        <v>1803</v>
      </c>
      <c r="J75" s="22">
        <f t="shared" si="6"/>
        <v>3</v>
      </c>
      <c r="K75" s="22">
        <f t="shared" si="7"/>
        <v>2</v>
      </c>
    </row>
    <row r="76" spans="1:11" s="22" customFormat="1" x14ac:dyDescent="0.15">
      <c r="A76" s="22">
        <f>IFERROR(テーブル_Swim015[[#This Row],[競技番号]],"")</f>
        <v>3</v>
      </c>
      <c r="B76" s="22">
        <f>IFERROR(テーブル_Swim015[[#This Row],[組]],"")</f>
        <v>3</v>
      </c>
      <c r="C76" s="22">
        <f>IFERROR(テーブル_Swim015[[#This Row],[水路]],"")</f>
        <v>3</v>
      </c>
      <c r="D76" s="22" t="str">
        <f t="shared" si="4"/>
        <v>333</v>
      </c>
      <c r="E76" s="22">
        <f>IFERROR(テーブル_Swim015[[#This Row],[選手番号]],"")</f>
        <v>218</v>
      </c>
      <c r="F76" s="22" t="str">
        <f>IFERROR(VLOOKUP(E76,Sheet3!A:H,3,0),"")</f>
        <v xml:space="preserve">山本　結大                    </v>
      </c>
      <c r="G76" s="22" t="str">
        <f>IFERROR(VLOOKUP(E76,Sheet3!A:H,8,0),"")</f>
        <v xml:space="preserve">AST             </v>
      </c>
      <c r="H76" s="22" t="str">
        <f>IFERROR(VLOOKUP(E76,Sheet2!A:B,2,0),"")</f>
        <v/>
      </c>
      <c r="I76" s="22" t="str">
        <f t="shared" si="5"/>
        <v>2183</v>
      </c>
      <c r="J76" s="22">
        <f t="shared" si="6"/>
        <v>3</v>
      </c>
      <c r="K76" s="22">
        <f t="shared" si="7"/>
        <v>3</v>
      </c>
    </row>
    <row r="77" spans="1:11" s="22" customFormat="1" x14ac:dyDescent="0.15">
      <c r="A77" s="22">
        <f>IFERROR(テーブル_Swim015[[#This Row],[競技番号]],"")</f>
        <v>3</v>
      </c>
      <c r="B77" s="22">
        <f>IFERROR(テーブル_Swim015[[#This Row],[組]],"")</f>
        <v>3</v>
      </c>
      <c r="C77" s="22">
        <f>IFERROR(テーブル_Swim015[[#This Row],[水路]],"")</f>
        <v>4</v>
      </c>
      <c r="D77" s="22" t="str">
        <f t="shared" si="4"/>
        <v>334</v>
      </c>
      <c r="E77" s="22">
        <f>IFERROR(テーブル_Swim015[[#This Row],[選手番号]],"")</f>
        <v>76</v>
      </c>
      <c r="F77" s="22" t="str">
        <f>IFERROR(VLOOKUP(E77,Sheet3!A:H,3,0),"")</f>
        <v xml:space="preserve">安藤　諒人                    </v>
      </c>
      <c r="G77" s="22" t="str">
        <f>IFERROR(VLOOKUP(E77,Sheet3!A:H,8,0),"")</f>
        <v xml:space="preserve">ファイブテン    </v>
      </c>
      <c r="H77" s="22" t="str">
        <f>IFERROR(VLOOKUP(E77,Sheet2!A:B,2,0),"")</f>
        <v/>
      </c>
      <c r="I77" s="22" t="str">
        <f t="shared" si="5"/>
        <v>763</v>
      </c>
      <c r="J77" s="22">
        <f t="shared" si="6"/>
        <v>3</v>
      </c>
      <c r="K77" s="22">
        <f t="shared" si="7"/>
        <v>4</v>
      </c>
    </row>
    <row r="78" spans="1:11" s="22" customFormat="1" x14ac:dyDescent="0.15">
      <c r="A78" s="22">
        <f>IFERROR(テーブル_Swim015[[#This Row],[競技番号]],"")</f>
        <v>3</v>
      </c>
      <c r="B78" s="22">
        <f>IFERROR(テーブル_Swim015[[#This Row],[組]],"")</f>
        <v>3</v>
      </c>
      <c r="C78" s="22">
        <f>IFERROR(テーブル_Swim015[[#This Row],[水路]],"")</f>
        <v>5</v>
      </c>
      <c r="D78" s="22" t="str">
        <f t="shared" si="4"/>
        <v>335</v>
      </c>
      <c r="E78" s="22">
        <f>IFERROR(テーブル_Swim015[[#This Row],[選手番号]],"")</f>
        <v>189</v>
      </c>
      <c r="F78" s="22" t="str">
        <f>IFERROR(VLOOKUP(E78,Sheet3!A:H,3,0),"")</f>
        <v xml:space="preserve">大森　真慶                    </v>
      </c>
      <c r="G78" s="22" t="str">
        <f>IFERROR(VLOOKUP(E78,Sheet3!A:H,8,0),"")</f>
        <v xml:space="preserve">ﾌｨｯﾀｴﾐﾌﾙ松前    </v>
      </c>
      <c r="H78" s="22" t="str">
        <f>IFERROR(VLOOKUP(E78,Sheet2!A:B,2,0),"")</f>
        <v/>
      </c>
      <c r="I78" s="22" t="str">
        <f t="shared" si="5"/>
        <v>1893</v>
      </c>
      <c r="J78" s="22">
        <f t="shared" si="6"/>
        <v>3</v>
      </c>
      <c r="K78" s="22">
        <f t="shared" si="7"/>
        <v>5</v>
      </c>
    </row>
    <row r="79" spans="1:11" s="22" customFormat="1" x14ac:dyDescent="0.15">
      <c r="A79" s="22">
        <f>IFERROR(テーブル_Swim015[[#This Row],[競技番号]],"")</f>
        <v>3</v>
      </c>
      <c r="B79" s="22">
        <f>IFERROR(テーブル_Swim015[[#This Row],[組]],"")</f>
        <v>3</v>
      </c>
      <c r="C79" s="22">
        <f>IFERROR(テーブル_Swim015[[#This Row],[水路]],"")</f>
        <v>6</v>
      </c>
      <c r="D79" s="22" t="str">
        <f t="shared" si="4"/>
        <v>336</v>
      </c>
      <c r="E79" s="22">
        <f>IFERROR(テーブル_Swim015[[#This Row],[選手番号]],"")</f>
        <v>59</v>
      </c>
      <c r="F79" s="22" t="str">
        <f>IFERROR(VLOOKUP(E79,Sheet3!A:H,3,0),"")</f>
        <v xml:space="preserve">塩出　大剛                    </v>
      </c>
      <c r="G79" s="22" t="str">
        <f>IFERROR(VLOOKUP(E79,Sheet3!A:H,8,0),"")</f>
        <v xml:space="preserve">西条ＳＣ        </v>
      </c>
      <c r="H79" s="22" t="str">
        <f>IFERROR(VLOOKUP(E79,Sheet2!A:B,2,0),"")</f>
        <v/>
      </c>
      <c r="I79" s="22" t="str">
        <f t="shared" si="5"/>
        <v>593</v>
      </c>
      <c r="J79" s="22">
        <f t="shared" si="6"/>
        <v>3</v>
      </c>
      <c r="K79" s="22">
        <f t="shared" si="7"/>
        <v>6</v>
      </c>
    </row>
    <row r="80" spans="1:11" s="22" customFormat="1" x14ac:dyDescent="0.15">
      <c r="A80" s="22">
        <f>IFERROR(テーブル_Swim015[[#This Row],[競技番号]],"")</f>
        <v>3</v>
      </c>
      <c r="B80" s="22">
        <f>IFERROR(テーブル_Swim015[[#This Row],[組]],"")</f>
        <v>4</v>
      </c>
      <c r="C80" s="22">
        <f>IFERROR(テーブル_Swim015[[#This Row],[水路]],"")</f>
        <v>1</v>
      </c>
      <c r="D80" s="22" t="str">
        <f t="shared" si="4"/>
        <v>341</v>
      </c>
      <c r="E80" s="22">
        <f>IFERROR(テーブル_Swim015[[#This Row],[選手番号]],"")</f>
        <v>155</v>
      </c>
      <c r="F80" s="22" t="str">
        <f>IFERROR(VLOOKUP(E80,Sheet3!A:H,3,0),"")</f>
        <v xml:space="preserve">大加田元輝                    </v>
      </c>
      <c r="G80" s="22" t="str">
        <f>IFERROR(VLOOKUP(E80,Sheet3!A:H,8,0),"")</f>
        <v xml:space="preserve">フィッタ吉田    </v>
      </c>
      <c r="H80" s="22" t="str">
        <f>IFERROR(VLOOKUP(E80,Sheet2!A:B,2,0),"")</f>
        <v/>
      </c>
      <c r="I80" s="22" t="str">
        <f t="shared" si="5"/>
        <v>1553</v>
      </c>
      <c r="J80" s="22">
        <f t="shared" si="6"/>
        <v>4</v>
      </c>
      <c r="K80" s="22">
        <f t="shared" si="7"/>
        <v>1</v>
      </c>
    </row>
    <row r="81" spans="1:11" s="22" customFormat="1" x14ac:dyDescent="0.15">
      <c r="A81" s="22">
        <f>IFERROR(テーブル_Swim015[[#This Row],[競技番号]],"")</f>
        <v>3</v>
      </c>
      <c r="B81" s="22">
        <f>IFERROR(テーブル_Swim015[[#This Row],[組]],"")</f>
        <v>4</v>
      </c>
      <c r="C81" s="22">
        <f>IFERROR(テーブル_Swim015[[#This Row],[水路]],"")</f>
        <v>2</v>
      </c>
      <c r="D81" s="22" t="str">
        <f t="shared" si="4"/>
        <v>342</v>
      </c>
      <c r="E81" s="22">
        <f>IFERROR(テーブル_Swim015[[#This Row],[選手番号]],"")</f>
        <v>156</v>
      </c>
      <c r="F81" s="22" t="str">
        <f>IFERROR(VLOOKUP(E81,Sheet3!A:H,3,0),"")</f>
        <v xml:space="preserve">櫻井　理道                    </v>
      </c>
      <c r="G81" s="22" t="str">
        <f>IFERROR(VLOOKUP(E81,Sheet3!A:H,8,0),"")</f>
        <v xml:space="preserve">フィッタ吉田    </v>
      </c>
      <c r="H81" s="22" t="str">
        <f>IFERROR(VLOOKUP(E81,Sheet2!A:B,2,0),"")</f>
        <v/>
      </c>
      <c r="I81" s="22" t="str">
        <f t="shared" si="5"/>
        <v>1563</v>
      </c>
      <c r="J81" s="22">
        <f t="shared" si="6"/>
        <v>4</v>
      </c>
      <c r="K81" s="22">
        <f t="shared" si="7"/>
        <v>2</v>
      </c>
    </row>
    <row r="82" spans="1:11" s="22" customFormat="1" x14ac:dyDescent="0.15">
      <c r="A82" s="22">
        <f>IFERROR(テーブル_Swim015[[#This Row],[競技番号]],"")</f>
        <v>3</v>
      </c>
      <c r="B82" s="22">
        <f>IFERROR(テーブル_Swim015[[#This Row],[組]],"")</f>
        <v>4</v>
      </c>
      <c r="C82" s="22">
        <f>IFERROR(テーブル_Swim015[[#This Row],[水路]],"")</f>
        <v>3</v>
      </c>
      <c r="D82" s="22" t="str">
        <f t="shared" si="4"/>
        <v>343</v>
      </c>
      <c r="E82" s="22">
        <f>IFERROR(テーブル_Swim015[[#This Row],[選手番号]],"")</f>
        <v>38</v>
      </c>
      <c r="F82" s="22" t="str">
        <f>IFERROR(VLOOKUP(E82,Sheet3!A:H,3,0),"")</f>
        <v xml:space="preserve">松井　颯志                    </v>
      </c>
      <c r="G82" s="22" t="str">
        <f>IFERROR(VLOOKUP(E82,Sheet3!A:H,8,0),"")</f>
        <v xml:space="preserve">南海ＤＣ        </v>
      </c>
      <c r="H82" s="22" t="str">
        <f>IFERROR(VLOOKUP(E82,Sheet2!A:B,2,0),"")</f>
        <v/>
      </c>
      <c r="I82" s="22" t="str">
        <f t="shared" si="5"/>
        <v>383</v>
      </c>
      <c r="J82" s="22">
        <f t="shared" si="6"/>
        <v>4</v>
      </c>
      <c r="K82" s="22">
        <f t="shared" si="7"/>
        <v>3</v>
      </c>
    </row>
    <row r="83" spans="1:11" s="22" customFormat="1" x14ac:dyDescent="0.15">
      <c r="A83" s="22">
        <f>IFERROR(テーブル_Swim015[[#This Row],[競技番号]],"")</f>
        <v>3</v>
      </c>
      <c r="B83" s="22">
        <f>IFERROR(テーブル_Swim015[[#This Row],[組]],"")</f>
        <v>4</v>
      </c>
      <c r="C83" s="22">
        <f>IFERROR(テーブル_Swim015[[#This Row],[水路]],"")</f>
        <v>4</v>
      </c>
      <c r="D83" s="22" t="str">
        <f t="shared" si="4"/>
        <v>344</v>
      </c>
      <c r="E83" s="22">
        <f>IFERROR(テーブル_Swim015[[#This Row],[選手番号]],"")</f>
        <v>58</v>
      </c>
      <c r="F83" s="22" t="str">
        <f>IFERROR(VLOOKUP(E83,Sheet3!A:H,3,0),"")</f>
        <v xml:space="preserve">野川　　陸                    </v>
      </c>
      <c r="G83" s="22" t="str">
        <f>IFERROR(VLOOKUP(E83,Sheet3!A:H,8,0),"")</f>
        <v xml:space="preserve">西条ＳＣ        </v>
      </c>
      <c r="H83" s="22" t="str">
        <f>IFERROR(VLOOKUP(E83,Sheet2!A:B,2,0),"")</f>
        <v/>
      </c>
      <c r="I83" s="22" t="str">
        <f t="shared" si="5"/>
        <v>583</v>
      </c>
      <c r="J83" s="22">
        <f t="shared" si="6"/>
        <v>4</v>
      </c>
      <c r="K83" s="22">
        <f t="shared" si="7"/>
        <v>4</v>
      </c>
    </row>
    <row r="84" spans="1:11" s="22" customFormat="1" x14ac:dyDescent="0.15">
      <c r="A84" s="22">
        <f>IFERROR(テーブル_Swim015[[#This Row],[競技番号]],"")</f>
        <v>3</v>
      </c>
      <c r="B84" s="22">
        <f>IFERROR(テーブル_Swim015[[#This Row],[組]],"")</f>
        <v>4</v>
      </c>
      <c r="C84" s="22">
        <f>IFERROR(テーブル_Swim015[[#This Row],[水路]],"")</f>
        <v>5</v>
      </c>
      <c r="D84" s="22" t="str">
        <f t="shared" si="4"/>
        <v>345</v>
      </c>
      <c r="E84" s="22">
        <f>IFERROR(テーブル_Swim015[[#This Row],[選手番号]],"")</f>
        <v>112</v>
      </c>
      <c r="F84" s="22" t="str">
        <f>IFERROR(VLOOKUP(E84,Sheet3!A:H,3,0),"")</f>
        <v xml:space="preserve">島谷　悠真                    </v>
      </c>
      <c r="G84" s="22" t="str">
        <f>IFERROR(VLOOKUP(E84,Sheet3!A:H,8,0),"")</f>
        <v xml:space="preserve">ＭＧ双葉        </v>
      </c>
      <c r="H84" s="22" t="str">
        <f>IFERROR(VLOOKUP(E84,Sheet2!A:B,2,0),"")</f>
        <v/>
      </c>
      <c r="I84" s="22" t="str">
        <f t="shared" si="5"/>
        <v>1123</v>
      </c>
      <c r="J84" s="22">
        <f t="shared" si="6"/>
        <v>4</v>
      </c>
      <c r="K84" s="22">
        <f t="shared" si="7"/>
        <v>5</v>
      </c>
    </row>
    <row r="85" spans="1:11" s="22" customFormat="1" x14ac:dyDescent="0.15">
      <c r="A85" s="22">
        <f>IFERROR(テーブル_Swim015[[#This Row],[競技番号]],"")</f>
        <v>3</v>
      </c>
      <c r="B85" s="22">
        <f>IFERROR(テーブル_Swim015[[#This Row],[組]],"")</f>
        <v>4</v>
      </c>
      <c r="C85" s="22">
        <f>IFERROR(テーブル_Swim015[[#This Row],[水路]],"")</f>
        <v>6</v>
      </c>
      <c r="D85" s="22" t="str">
        <f t="shared" si="4"/>
        <v>346</v>
      </c>
      <c r="E85" s="22">
        <f>IFERROR(テーブル_Swim015[[#This Row],[選手番号]],"")</f>
        <v>69</v>
      </c>
      <c r="F85" s="22" t="str">
        <f>IFERROR(VLOOKUP(E85,Sheet3!A:H,3,0),"")</f>
        <v xml:space="preserve">北條　陽天                    </v>
      </c>
      <c r="G85" s="22" t="str">
        <f>IFERROR(VLOOKUP(E85,Sheet3!A:H,8,0),"")</f>
        <v xml:space="preserve">Z-UP            </v>
      </c>
      <c r="H85" s="22" t="str">
        <f>IFERROR(VLOOKUP(E85,Sheet2!A:B,2,0),"")</f>
        <v/>
      </c>
      <c r="I85" s="22" t="str">
        <f t="shared" si="5"/>
        <v>693</v>
      </c>
      <c r="J85" s="22">
        <f t="shared" si="6"/>
        <v>4</v>
      </c>
      <c r="K85" s="22">
        <f t="shared" si="7"/>
        <v>6</v>
      </c>
    </row>
    <row r="86" spans="1:11" s="22" customFormat="1" x14ac:dyDescent="0.15">
      <c r="A86" s="22">
        <f>IFERROR(テーブル_Swim015[[#This Row],[競技番号]],"")</f>
        <v>3</v>
      </c>
      <c r="B86" s="22">
        <f>IFERROR(テーブル_Swim015[[#This Row],[組]],"")</f>
        <v>5</v>
      </c>
      <c r="C86" s="22">
        <f>IFERROR(テーブル_Swim015[[#This Row],[水路]],"")</f>
        <v>1</v>
      </c>
      <c r="D86" s="22" t="str">
        <f t="shared" si="4"/>
        <v>351</v>
      </c>
      <c r="E86" s="22">
        <f>IFERROR(テーブル_Swim015[[#This Row],[選手番号]],"")</f>
        <v>1</v>
      </c>
      <c r="F86" s="22" t="str">
        <f>IFERROR(VLOOKUP(E86,Sheet3!A:H,3,0),"")</f>
        <v xml:space="preserve">山内　遥哉                    </v>
      </c>
      <c r="G86" s="22" t="str">
        <f>IFERROR(VLOOKUP(E86,Sheet3!A:H,8,0),"")</f>
        <v xml:space="preserve">ﾌｨｯﾀ新居浜      </v>
      </c>
      <c r="H86" s="22" t="str">
        <f>IFERROR(VLOOKUP(E86,Sheet2!A:B,2,0),"")</f>
        <v/>
      </c>
      <c r="I86" s="22" t="str">
        <f t="shared" si="5"/>
        <v>13</v>
      </c>
      <c r="J86" s="22">
        <f t="shared" si="6"/>
        <v>5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3</v>
      </c>
      <c r="B87" s="22">
        <f>IFERROR(テーブル_Swim015[[#This Row],[組]],"")</f>
        <v>5</v>
      </c>
      <c r="C87" s="22">
        <f>IFERROR(テーブル_Swim015[[#This Row],[水路]],"")</f>
        <v>2</v>
      </c>
      <c r="D87" s="22" t="str">
        <f t="shared" si="4"/>
        <v>352</v>
      </c>
      <c r="E87" s="22">
        <f>IFERROR(テーブル_Swim015[[#This Row],[選手番号]],"")</f>
        <v>185</v>
      </c>
      <c r="F87" s="22" t="str">
        <f>IFERROR(VLOOKUP(E87,Sheet3!A:H,3,0),"")</f>
        <v xml:space="preserve">内藤将大郎                    </v>
      </c>
      <c r="G87" s="22" t="str">
        <f>IFERROR(VLOOKUP(E87,Sheet3!A:H,8,0),"")</f>
        <v xml:space="preserve">ﾌｨｯﾀｴﾐﾌﾙ松前    </v>
      </c>
      <c r="H87" s="22" t="str">
        <f>IFERROR(VLOOKUP(E87,Sheet2!A:B,2,0),"")</f>
        <v/>
      </c>
      <c r="I87" s="22" t="str">
        <f t="shared" si="5"/>
        <v>1853</v>
      </c>
      <c r="J87" s="22">
        <f t="shared" si="6"/>
        <v>5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3</v>
      </c>
      <c r="B88" s="22">
        <f>IFERROR(テーブル_Swim015[[#This Row],[組]],"")</f>
        <v>5</v>
      </c>
      <c r="C88" s="22">
        <f>IFERROR(テーブル_Swim015[[#This Row],[水路]],"")</f>
        <v>3</v>
      </c>
      <c r="D88" s="22" t="str">
        <f t="shared" si="4"/>
        <v>353</v>
      </c>
      <c r="E88" s="22">
        <f>IFERROR(テーブル_Swim015[[#This Row],[選手番号]],"")</f>
        <v>177</v>
      </c>
      <c r="F88" s="22" t="str">
        <f>IFERROR(VLOOKUP(E88,Sheet3!A:H,3,0),"")</f>
        <v xml:space="preserve">石原慎太郎                    </v>
      </c>
      <c r="G88" s="22" t="str">
        <f>IFERROR(VLOOKUP(E88,Sheet3!A:H,8,0),"")</f>
        <v xml:space="preserve">ﾌｧｲﾌﾞﾃﾝ東予     </v>
      </c>
      <c r="H88" s="22" t="str">
        <f>IFERROR(VLOOKUP(E88,Sheet2!A:B,2,0),"")</f>
        <v/>
      </c>
      <c r="I88" s="22" t="str">
        <f t="shared" si="5"/>
        <v>1773</v>
      </c>
      <c r="J88" s="22">
        <f t="shared" si="6"/>
        <v>5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3</v>
      </c>
      <c r="B89" s="22">
        <f>IFERROR(テーブル_Swim015[[#This Row],[組]],"")</f>
        <v>5</v>
      </c>
      <c r="C89" s="22">
        <f>IFERROR(テーブル_Swim015[[#This Row],[水路]],"")</f>
        <v>4</v>
      </c>
      <c r="D89" s="22" t="str">
        <f t="shared" si="4"/>
        <v>354</v>
      </c>
      <c r="E89" s="22">
        <f>IFERROR(テーブル_Swim015[[#This Row],[選手番号]],"")</f>
        <v>184</v>
      </c>
      <c r="F89" s="22" t="str">
        <f>IFERROR(VLOOKUP(E89,Sheet3!A:H,3,0),"")</f>
        <v xml:space="preserve">三ツ井歩夢                    </v>
      </c>
      <c r="G89" s="22" t="str">
        <f>IFERROR(VLOOKUP(E89,Sheet3!A:H,8,0),"")</f>
        <v xml:space="preserve">ﾌｨｯﾀｴﾐﾌﾙ松前    </v>
      </c>
      <c r="H89" s="22" t="str">
        <f>IFERROR(VLOOKUP(E89,Sheet2!A:B,2,0),"")</f>
        <v/>
      </c>
      <c r="I89" s="22" t="str">
        <f t="shared" si="5"/>
        <v>1843</v>
      </c>
      <c r="J89" s="22">
        <f t="shared" si="6"/>
        <v>5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3</v>
      </c>
      <c r="B90" s="22">
        <f>IFERROR(テーブル_Swim015[[#This Row],[組]],"")</f>
        <v>5</v>
      </c>
      <c r="C90" s="22">
        <f>IFERROR(テーブル_Swim015[[#This Row],[水路]],"")</f>
        <v>5</v>
      </c>
      <c r="D90" s="22" t="str">
        <f t="shared" si="4"/>
        <v>355</v>
      </c>
      <c r="E90" s="22">
        <f>IFERROR(テーブル_Swim015[[#This Row],[選手番号]],"")</f>
        <v>37</v>
      </c>
      <c r="F90" s="22" t="str">
        <f>IFERROR(VLOOKUP(E90,Sheet3!A:H,3,0),"")</f>
        <v xml:space="preserve">大野孝太郎                    </v>
      </c>
      <c r="G90" s="22" t="str">
        <f>IFERROR(VLOOKUP(E90,Sheet3!A:H,8,0),"")</f>
        <v xml:space="preserve">南海ＤＣ        </v>
      </c>
      <c r="H90" s="22" t="str">
        <f>IFERROR(VLOOKUP(E90,Sheet2!A:B,2,0),"")</f>
        <v/>
      </c>
      <c r="I90" s="22" t="str">
        <f t="shared" si="5"/>
        <v>373</v>
      </c>
      <c r="J90" s="22">
        <f t="shared" si="6"/>
        <v>5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3</v>
      </c>
      <c r="B91" s="22">
        <f>IFERROR(テーブル_Swim015[[#This Row],[組]],"")</f>
        <v>5</v>
      </c>
      <c r="C91" s="22">
        <f>IFERROR(テーブル_Swim015[[#This Row],[水路]],"")</f>
        <v>6</v>
      </c>
      <c r="D91" s="22" t="str">
        <f t="shared" si="4"/>
        <v>356</v>
      </c>
      <c r="E91" s="22">
        <f>IFERROR(テーブル_Swim015[[#This Row],[選手番号]],"")</f>
        <v>187</v>
      </c>
      <c r="F91" s="22" t="str">
        <f>IFERROR(VLOOKUP(E91,Sheet3!A:H,3,0),"")</f>
        <v xml:space="preserve">兵頭虎太朗                    </v>
      </c>
      <c r="G91" s="22" t="str">
        <f>IFERROR(VLOOKUP(E91,Sheet3!A:H,8,0),"")</f>
        <v xml:space="preserve">ﾌｨｯﾀｴﾐﾌﾙ松前    </v>
      </c>
      <c r="H91" s="22" t="str">
        <f>IFERROR(VLOOKUP(E91,Sheet2!A:B,2,0),"")</f>
        <v/>
      </c>
      <c r="I91" s="22" t="str">
        <f t="shared" si="5"/>
        <v>1873</v>
      </c>
      <c r="J91" s="22">
        <f t="shared" si="6"/>
        <v>5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3</v>
      </c>
      <c r="B92" s="22">
        <f>IFERROR(テーブル_Swim015[[#This Row],[組]],"")</f>
        <v>6</v>
      </c>
      <c r="C92" s="22">
        <f>IFERROR(テーブル_Swim015[[#This Row],[水路]],"")</f>
        <v>1</v>
      </c>
      <c r="D92" s="22" t="str">
        <f t="shared" si="4"/>
        <v>361</v>
      </c>
      <c r="E92" s="22">
        <f>IFERROR(テーブル_Swim015[[#This Row],[選手番号]],"")</f>
        <v>125</v>
      </c>
      <c r="F92" s="22" t="str">
        <f>IFERROR(VLOOKUP(E92,Sheet3!A:H,3,0),"")</f>
        <v xml:space="preserve">島田　　希                    </v>
      </c>
      <c r="G92" s="22" t="str">
        <f>IFERROR(VLOOKUP(E92,Sheet3!A:H,8,0),"")</f>
        <v xml:space="preserve">フィッタ松山    </v>
      </c>
      <c r="H92" s="22" t="str">
        <f>IFERROR(VLOOKUP(E92,Sheet2!A:B,2,0),"")</f>
        <v/>
      </c>
      <c r="I92" s="22" t="str">
        <f t="shared" si="5"/>
        <v>1253</v>
      </c>
      <c r="J92" s="22">
        <f t="shared" si="6"/>
        <v>6</v>
      </c>
      <c r="K92" s="22">
        <f t="shared" si="7"/>
        <v>1</v>
      </c>
    </row>
    <row r="93" spans="1:11" s="22" customFormat="1" x14ac:dyDescent="0.15">
      <c r="A93" s="22">
        <f>IFERROR(テーブル_Swim015[[#This Row],[競技番号]],"")</f>
        <v>3</v>
      </c>
      <c r="B93" s="22">
        <f>IFERROR(テーブル_Swim015[[#This Row],[組]],"")</f>
        <v>6</v>
      </c>
      <c r="C93" s="22">
        <f>IFERROR(テーブル_Swim015[[#This Row],[水路]],"")</f>
        <v>2</v>
      </c>
      <c r="D93" s="22" t="str">
        <f t="shared" si="4"/>
        <v>362</v>
      </c>
      <c r="E93" s="22">
        <f>IFERROR(テーブル_Swim015[[#This Row],[選手番号]],"")</f>
        <v>36</v>
      </c>
      <c r="F93" s="22" t="str">
        <f>IFERROR(VLOOKUP(E93,Sheet3!A:H,3,0),"")</f>
        <v xml:space="preserve">西岡　颯大                    </v>
      </c>
      <c r="G93" s="22" t="str">
        <f>IFERROR(VLOOKUP(E93,Sheet3!A:H,8,0),"")</f>
        <v xml:space="preserve">南海ＤＣ        </v>
      </c>
      <c r="H93" s="22" t="str">
        <f>IFERROR(VLOOKUP(E93,Sheet2!A:B,2,0),"")</f>
        <v/>
      </c>
      <c r="I93" s="22" t="str">
        <f t="shared" si="5"/>
        <v>363</v>
      </c>
      <c r="J93" s="22">
        <f t="shared" si="6"/>
        <v>6</v>
      </c>
      <c r="K93" s="22">
        <f t="shared" si="7"/>
        <v>2</v>
      </c>
    </row>
    <row r="94" spans="1:11" s="22" customFormat="1" x14ac:dyDescent="0.15">
      <c r="A94" s="22">
        <f>IFERROR(テーブル_Swim015[[#This Row],[競技番号]],"")</f>
        <v>3</v>
      </c>
      <c r="B94" s="22">
        <f>IFERROR(テーブル_Swim015[[#This Row],[組]],"")</f>
        <v>6</v>
      </c>
      <c r="C94" s="22">
        <f>IFERROR(テーブル_Swim015[[#This Row],[水路]],"")</f>
        <v>3</v>
      </c>
      <c r="D94" s="22" t="str">
        <f t="shared" si="4"/>
        <v>363</v>
      </c>
      <c r="E94" s="22">
        <f>IFERROR(テーブル_Swim015[[#This Row],[選手番号]],"")</f>
        <v>2</v>
      </c>
      <c r="F94" s="22" t="str">
        <f>IFERROR(VLOOKUP(E94,Sheet3!A:H,3,0),"")</f>
        <v xml:space="preserve">真鍋　千賢                    </v>
      </c>
      <c r="G94" s="22" t="str">
        <f>IFERROR(VLOOKUP(E94,Sheet3!A:H,8,0),"")</f>
        <v xml:space="preserve">ﾌｨｯﾀ新居浜      </v>
      </c>
      <c r="H94" s="22" t="str">
        <f>IFERROR(VLOOKUP(E94,Sheet2!A:B,2,0),"")</f>
        <v/>
      </c>
      <c r="I94" s="22" t="str">
        <f t="shared" si="5"/>
        <v>23</v>
      </c>
      <c r="J94" s="22">
        <f t="shared" si="6"/>
        <v>6</v>
      </c>
      <c r="K94" s="22">
        <f t="shared" si="7"/>
        <v>3</v>
      </c>
    </row>
    <row r="95" spans="1:11" s="22" customFormat="1" x14ac:dyDescent="0.15">
      <c r="A95" s="22">
        <f>IFERROR(テーブル_Swim015[[#This Row],[競技番号]],"")</f>
        <v>3</v>
      </c>
      <c r="B95" s="22">
        <f>IFERROR(テーブル_Swim015[[#This Row],[組]],"")</f>
        <v>6</v>
      </c>
      <c r="C95" s="22">
        <f>IFERROR(テーブル_Swim015[[#This Row],[水路]],"")</f>
        <v>4</v>
      </c>
      <c r="D95" s="22" t="str">
        <f t="shared" si="4"/>
        <v>364</v>
      </c>
      <c r="E95" s="22">
        <f>IFERROR(テーブル_Swim015[[#This Row],[選手番号]],"")</f>
        <v>138</v>
      </c>
      <c r="F95" s="22" t="str">
        <f>IFERROR(VLOOKUP(E95,Sheet3!A:H,3,0),"")</f>
        <v xml:space="preserve">宮内　翔正                    </v>
      </c>
      <c r="G95" s="22" t="str">
        <f>IFERROR(VLOOKUP(E95,Sheet3!A:H,8,0),"")</f>
        <v xml:space="preserve">フィッタ重信    </v>
      </c>
      <c r="H95" s="22" t="str">
        <f>IFERROR(VLOOKUP(E95,Sheet2!A:B,2,0),"")</f>
        <v/>
      </c>
      <c r="I95" s="22" t="str">
        <f t="shared" si="5"/>
        <v>1383</v>
      </c>
      <c r="J95" s="22">
        <f t="shared" si="6"/>
        <v>6</v>
      </c>
      <c r="K95" s="22">
        <f t="shared" si="7"/>
        <v>4</v>
      </c>
    </row>
    <row r="96" spans="1:11" s="22" customFormat="1" x14ac:dyDescent="0.15">
      <c r="A96" s="22">
        <f>IFERROR(テーブル_Swim015[[#This Row],[競技番号]],"")</f>
        <v>3</v>
      </c>
      <c r="B96" s="22">
        <f>IFERROR(テーブル_Swim015[[#This Row],[組]],"")</f>
        <v>6</v>
      </c>
      <c r="C96" s="22">
        <f>IFERROR(テーブル_Swim015[[#This Row],[水路]],"")</f>
        <v>5</v>
      </c>
      <c r="D96" s="22" t="str">
        <f t="shared" si="4"/>
        <v>365</v>
      </c>
      <c r="E96" s="22">
        <f>IFERROR(テーブル_Swim015[[#This Row],[選手番号]],"")</f>
        <v>62</v>
      </c>
      <c r="F96" s="22" t="str">
        <f>IFERROR(VLOOKUP(E96,Sheet3!A:H,3,0),"")</f>
        <v xml:space="preserve">山内　寛大                    </v>
      </c>
      <c r="G96" s="22" t="str">
        <f>IFERROR(VLOOKUP(E96,Sheet3!A:H,8,0),"")</f>
        <v xml:space="preserve">ＭＧ瀬戸内      </v>
      </c>
      <c r="H96" s="22" t="str">
        <f>IFERROR(VLOOKUP(E96,Sheet2!A:B,2,0),"")</f>
        <v/>
      </c>
      <c r="I96" s="22" t="str">
        <f t="shared" si="5"/>
        <v>623</v>
      </c>
      <c r="J96" s="22">
        <f t="shared" si="6"/>
        <v>6</v>
      </c>
      <c r="K96" s="22">
        <f t="shared" si="7"/>
        <v>5</v>
      </c>
    </row>
    <row r="97" spans="1:11" s="22" customFormat="1" x14ac:dyDescent="0.15">
      <c r="A97" s="22">
        <f>IFERROR(テーブル_Swim015[[#This Row],[競技番号]],"")</f>
        <v>3</v>
      </c>
      <c r="B97" s="22">
        <f>IFERROR(テーブル_Swim015[[#This Row],[組]],"")</f>
        <v>6</v>
      </c>
      <c r="C97" s="22">
        <f>IFERROR(テーブル_Swim015[[#This Row],[水路]],"")</f>
        <v>6</v>
      </c>
      <c r="D97" s="22" t="str">
        <f t="shared" si="4"/>
        <v>366</v>
      </c>
      <c r="E97" s="22">
        <f>IFERROR(テーブル_Swim015[[#This Row],[選手番号]],"")</f>
        <v>136</v>
      </c>
      <c r="F97" s="22" t="str">
        <f>IFERROR(VLOOKUP(E97,Sheet3!A:H,3,0),"")</f>
        <v xml:space="preserve">北原　大裕                    </v>
      </c>
      <c r="G97" s="22" t="str">
        <f>IFERROR(VLOOKUP(E97,Sheet3!A:H,8,0),"")</f>
        <v xml:space="preserve">フィッタ重信    </v>
      </c>
      <c r="H97" s="22" t="str">
        <f>IFERROR(VLOOKUP(E97,Sheet2!A:B,2,0),"")</f>
        <v/>
      </c>
      <c r="I97" s="22" t="str">
        <f t="shared" si="5"/>
        <v>1363</v>
      </c>
      <c r="J97" s="22">
        <f t="shared" si="6"/>
        <v>6</v>
      </c>
      <c r="K97" s="22">
        <f t="shared" si="7"/>
        <v>6</v>
      </c>
    </row>
    <row r="98" spans="1:11" s="22" customFormat="1" x14ac:dyDescent="0.15">
      <c r="A98" s="22">
        <f>IFERROR(テーブル_Swim015[[#This Row],[競技番号]],"")</f>
        <v>3</v>
      </c>
      <c r="B98" s="22">
        <f>IFERROR(テーブル_Swim015[[#This Row],[組]],"")</f>
        <v>7</v>
      </c>
      <c r="C98" s="22">
        <f>IFERROR(テーブル_Swim015[[#This Row],[水路]],"")</f>
        <v>1</v>
      </c>
      <c r="D98" s="22" t="str">
        <f t="shared" si="4"/>
        <v>371</v>
      </c>
      <c r="E98" s="22">
        <f>IFERROR(テーブル_Swim015[[#This Row],[選手番号]],"")</f>
        <v>3</v>
      </c>
      <c r="F98" s="22" t="str">
        <f>IFERROR(VLOOKUP(E98,Sheet3!A:H,3,0),"")</f>
        <v xml:space="preserve">森田　淳夢                    </v>
      </c>
      <c r="G98" s="22" t="str">
        <f>IFERROR(VLOOKUP(E98,Sheet3!A:H,8,0),"")</f>
        <v xml:space="preserve">ﾌｨｯﾀ新居浜      </v>
      </c>
      <c r="H98" s="22" t="str">
        <f>IFERROR(VLOOKUP(E98,Sheet2!A:B,2,0),"")</f>
        <v/>
      </c>
      <c r="I98" s="22" t="str">
        <f t="shared" si="5"/>
        <v>33</v>
      </c>
      <c r="J98" s="22">
        <f t="shared" si="6"/>
        <v>7</v>
      </c>
      <c r="K98" s="22">
        <f t="shared" si="7"/>
        <v>1</v>
      </c>
    </row>
    <row r="99" spans="1:11" s="22" customFormat="1" x14ac:dyDescent="0.15">
      <c r="A99" s="22">
        <f>IFERROR(テーブル_Swim015[[#This Row],[競技番号]],"")</f>
        <v>3</v>
      </c>
      <c r="B99" s="22">
        <f>IFERROR(テーブル_Swim015[[#This Row],[組]],"")</f>
        <v>7</v>
      </c>
      <c r="C99" s="22">
        <f>IFERROR(テーブル_Swim015[[#This Row],[水路]],"")</f>
        <v>2</v>
      </c>
      <c r="D99" s="22" t="str">
        <f t="shared" si="4"/>
        <v>372</v>
      </c>
      <c r="E99" s="22">
        <f>IFERROR(テーブル_Swim015[[#This Row],[選手番号]],"")</f>
        <v>135</v>
      </c>
      <c r="F99" s="22" t="str">
        <f>IFERROR(VLOOKUP(E99,Sheet3!A:H,3,0),"")</f>
        <v xml:space="preserve">黒野　裕馬                    </v>
      </c>
      <c r="G99" s="22" t="str">
        <f>IFERROR(VLOOKUP(E99,Sheet3!A:H,8,0),"")</f>
        <v xml:space="preserve">フィッタ重信    </v>
      </c>
      <c r="H99" s="22" t="str">
        <f>IFERROR(VLOOKUP(E99,Sheet2!A:B,2,0),"")</f>
        <v/>
      </c>
      <c r="I99" s="22" t="str">
        <f t="shared" si="5"/>
        <v>1353</v>
      </c>
      <c r="J99" s="22">
        <f t="shared" si="6"/>
        <v>7</v>
      </c>
      <c r="K99" s="22">
        <f t="shared" si="7"/>
        <v>2</v>
      </c>
    </row>
    <row r="100" spans="1:11" s="22" customFormat="1" x14ac:dyDescent="0.15">
      <c r="A100" s="22">
        <f>IFERROR(テーブル_Swim015[[#This Row],[競技番号]],"")</f>
        <v>3</v>
      </c>
      <c r="B100" s="22">
        <f>IFERROR(テーブル_Swim015[[#This Row],[組]],"")</f>
        <v>7</v>
      </c>
      <c r="C100" s="22">
        <f>IFERROR(テーブル_Swim015[[#This Row],[水路]],"")</f>
        <v>3</v>
      </c>
      <c r="D100" s="22" t="str">
        <f t="shared" si="4"/>
        <v>373</v>
      </c>
      <c r="E100" s="22">
        <f>IFERROR(テーブル_Swim015[[#This Row],[選手番号]],"")</f>
        <v>115</v>
      </c>
      <c r="F100" s="22" t="str">
        <f>IFERROR(VLOOKUP(E100,Sheet3!A:H,3,0),"")</f>
        <v xml:space="preserve">竹永　悠人                    </v>
      </c>
      <c r="G100" s="22" t="str">
        <f>IFERROR(VLOOKUP(E100,Sheet3!A:H,8,0),"")</f>
        <v xml:space="preserve">石原ＳＣ        </v>
      </c>
      <c r="H100" s="22" t="str">
        <f>IFERROR(VLOOKUP(E100,Sheet2!A:B,2,0),"")</f>
        <v/>
      </c>
      <c r="I100" s="22" t="str">
        <f t="shared" si="5"/>
        <v>1153</v>
      </c>
      <c r="J100" s="22">
        <f t="shared" si="6"/>
        <v>7</v>
      </c>
      <c r="K100" s="22">
        <f t="shared" si="7"/>
        <v>3</v>
      </c>
    </row>
    <row r="101" spans="1:11" s="22" customFormat="1" x14ac:dyDescent="0.15">
      <c r="A101" s="22">
        <f>IFERROR(テーブル_Swim015[[#This Row],[競技番号]],"")</f>
        <v>3</v>
      </c>
      <c r="B101" s="22">
        <f>IFERROR(テーブル_Swim015[[#This Row],[組]],"")</f>
        <v>7</v>
      </c>
      <c r="C101" s="22">
        <f>IFERROR(テーブル_Swim015[[#This Row],[水路]],"")</f>
        <v>4</v>
      </c>
      <c r="D101" s="22" t="str">
        <f t="shared" si="4"/>
        <v>374</v>
      </c>
      <c r="E101" s="22">
        <f>IFERROR(テーブル_Swim015[[#This Row],[選手番号]],"")</f>
        <v>71</v>
      </c>
      <c r="F101" s="22" t="str">
        <f>IFERROR(VLOOKUP(E101,Sheet3!A:H,3,0),"")</f>
        <v xml:space="preserve">安藤　央起                    </v>
      </c>
      <c r="G101" s="22" t="str">
        <f>IFERROR(VLOOKUP(E101,Sheet3!A:H,8,0),"")</f>
        <v xml:space="preserve">ファイブテン    </v>
      </c>
      <c r="H101" s="22" t="str">
        <f>IFERROR(VLOOKUP(E101,Sheet2!A:B,2,0),"")</f>
        <v/>
      </c>
      <c r="I101" s="22" t="str">
        <f t="shared" si="5"/>
        <v>713</v>
      </c>
      <c r="J101" s="22">
        <f t="shared" si="6"/>
        <v>7</v>
      </c>
      <c r="K101" s="22">
        <f t="shared" si="7"/>
        <v>4</v>
      </c>
    </row>
    <row r="102" spans="1:11" s="22" customFormat="1" x14ac:dyDescent="0.15">
      <c r="A102" s="22">
        <f>IFERROR(テーブル_Swim015[[#This Row],[競技番号]],"")</f>
        <v>3</v>
      </c>
      <c r="B102" s="22">
        <f>IFERROR(テーブル_Swim015[[#This Row],[組]],"")</f>
        <v>7</v>
      </c>
      <c r="C102" s="22">
        <f>IFERROR(テーブル_Swim015[[#This Row],[水路]],"")</f>
        <v>5</v>
      </c>
      <c r="D102" s="22" t="str">
        <f t="shared" si="4"/>
        <v>375</v>
      </c>
      <c r="E102" s="22">
        <f>IFERROR(テーブル_Swim015[[#This Row],[選手番号]],"")</f>
        <v>169</v>
      </c>
      <c r="F102" s="22" t="str">
        <f>IFERROR(VLOOKUP(E102,Sheet3!A:H,3,0),"")</f>
        <v xml:space="preserve">福本　歩夢                    </v>
      </c>
      <c r="G102" s="22" t="str">
        <f>IFERROR(VLOOKUP(E102,Sheet3!A:H,8,0),"")</f>
        <v xml:space="preserve">Ryuow           </v>
      </c>
      <c r="H102" s="22" t="str">
        <f>IFERROR(VLOOKUP(E102,Sheet2!A:B,2,0),"")</f>
        <v/>
      </c>
      <c r="I102" s="22" t="str">
        <f t="shared" si="5"/>
        <v>1693</v>
      </c>
      <c r="J102" s="22">
        <f t="shared" si="6"/>
        <v>7</v>
      </c>
      <c r="K102" s="22">
        <f t="shared" si="7"/>
        <v>5</v>
      </c>
    </row>
    <row r="103" spans="1:11" s="22" customFormat="1" x14ac:dyDescent="0.15">
      <c r="A103" s="22">
        <f>IFERROR(テーブル_Swim015[[#This Row],[競技番号]],"")</f>
        <v>3</v>
      </c>
      <c r="B103" s="22">
        <f>IFERROR(テーブル_Swim015[[#This Row],[組]],"")</f>
        <v>7</v>
      </c>
      <c r="C103" s="22">
        <f>IFERROR(テーブル_Swim015[[#This Row],[水路]],"")</f>
        <v>6</v>
      </c>
      <c r="D103" s="22" t="str">
        <f t="shared" si="4"/>
        <v>376</v>
      </c>
      <c r="E103" s="22">
        <f>IFERROR(テーブル_Swim015[[#This Row],[選手番号]],"")</f>
        <v>201</v>
      </c>
      <c r="F103" s="22" t="str">
        <f>IFERROR(VLOOKUP(E103,Sheet3!A:H,3,0),"")</f>
        <v xml:space="preserve">梶田　洸貴                    </v>
      </c>
      <c r="G103" s="22" t="str">
        <f>IFERROR(VLOOKUP(E103,Sheet3!A:H,8,0),"")</f>
        <v xml:space="preserve">コナミ松山      </v>
      </c>
      <c r="H103" s="22" t="str">
        <f>IFERROR(VLOOKUP(E103,Sheet2!A:B,2,0),"")</f>
        <v/>
      </c>
      <c r="I103" s="22" t="str">
        <f t="shared" si="5"/>
        <v>2013</v>
      </c>
      <c r="J103" s="22">
        <f t="shared" si="6"/>
        <v>7</v>
      </c>
      <c r="K103" s="22">
        <f t="shared" si="7"/>
        <v>6</v>
      </c>
    </row>
    <row r="104" spans="1:11" s="22" customFormat="1" x14ac:dyDescent="0.15">
      <c r="A104" s="22">
        <f>IFERROR(テーブル_Swim015[[#This Row],[競技番号]],"")</f>
        <v>4</v>
      </c>
      <c r="B104" s="22">
        <f>IFERROR(テーブル_Swim015[[#This Row],[組]],"")</f>
        <v>1</v>
      </c>
      <c r="C104" s="22">
        <f>IFERROR(テーブル_Swim015[[#This Row],[水路]],"")</f>
        <v>1</v>
      </c>
      <c r="D104" s="22" t="str">
        <f t="shared" si="4"/>
        <v>411</v>
      </c>
      <c r="E104" s="22">
        <f>IFERROR(テーブル_Swim015[[#This Row],[選手番号]],"")</f>
        <v>174</v>
      </c>
      <c r="F104" s="22" t="str">
        <f>IFERROR(VLOOKUP(E104,Sheet3!A:H,3,0),"")</f>
        <v xml:space="preserve">上田こはる                    </v>
      </c>
      <c r="G104" s="22" t="str">
        <f>IFERROR(VLOOKUP(E104,Sheet3!A:H,8,0),"")</f>
        <v xml:space="preserve">Ryuow           </v>
      </c>
      <c r="H104" s="22" t="str">
        <f>IFERROR(VLOOKUP(E104,Sheet2!A:B,2,0),"")</f>
        <v/>
      </c>
      <c r="I104" s="22" t="str">
        <f t="shared" si="5"/>
        <v>1744</v>
      </c>
      <c r="J104" s="22">
        <f t="shared" si="6"/>
        <v>1</v>
      </c>
      <c r="K104" s="22">
        <f t="shared" si="7"/>
        <v>1</v>
      </c>
    </row>
    <row r="105" spans="1:11" s="22" customFormat="1" x14ac:dyDescent="0.15">
      <c r="A105" s="22">
        <f>IFERROR(テーブル_Swim015[[#This Row],[競技番号]],"")</f>
        <v>4</v>
      </c>
      <c r="B105" s="22">
        <f>IFERROR(テーブル_Swim015[[#This Row],[組]],"")</f>
        <v>1</v>
      </c>
      <c r="C105" s="22">
        <f>IFERROR(テーブル_Swim015[[#This Row],[水路]],"")</f>
        <v>2</v>
      </c>
      <c r="D105" s="22" t="str">
        <f t="shared" si="4"/>
        <v>412</v>
      </c>
      <c r="E105" s="22">
        <f>IFERROR(テーブル_Swim015[[#This Row],[選手番号]],"")</f>
        <v>45</v>
      </c>
      <c r="F105" s="22" t="str">
        <f>IFERROR(VLOOKUP(E105,Sheet3!A:H,3,0),"")</f>
        <v xml:space="preserve">和田菜々実                    </v>
      </c>
      <c r="G105" s="22" t="str">
        <f>IFERROR(VLOOKUP(E105,Sheet3!A:H,8,0),"")</f>
        <v xml:space="preserve">南海ＤＣ        </v>
      </c>
      <c r="H105" s="22" t="str">
        <f>IFERROR(VLOOKUP(E105,Sheet2!A:B,2,0),"")</f>
        <v/>
      </c>
      <c r="I105" s="22" t="str">
        <f t="shared" si="5"/>
        <v>454</v>
      </c>
      <c r="J105" s="22">
        <f t="shared" si="6"/>
        <v>1</v>
      </c>
      <c r="K105" s="22">
        <f t="shared" si="7"/>
        <v>2</v>
      </c>
    </row>
    <row r="106" spans="1:11" s="22" customFormat="1" x14ac:dyDescent="0.15">
      <c r="A106" s="22">
        <f>IFERROR(テーブル_Swim015[[#This Row],[競技番号]],"")</f>
        <v>4</v>
      </c>
      <c r="B106" s="22">
        <f>IFERROR(テーブル_Swim015[[#This Row],[組]],"")</f>
        <v>1</v>
      </c>
      <c r="C106" s="22">
        <f>IFERROR(テーブル_Swim015[[#This Row],[水路]],"")</f>
        <v>3</v>
      </c>
      <c r="D106" s="22" t="str">
        <f t="shared" si="4"/>
        <v>413</v>
      </c>
      <c r="E106" s="22">
        <f>IFERROR(テーブル_Swim015[[#This Row],[選手番号]],"")</f>
        <v>99</v>
      </c>
      <c r="F106" s="22" t="str">
        <f>IFERROR(VLOOKUP(E106,Sheet3!A:H,3,0),"")</f>
        <v xml:space="preserve">石井　　和                    </v>
      </c>
      <c r="G106" s="22" t="str">
        <f>IFERROR(VLOOKUP(E106,Sheet3!A:H,8,0),"")</f>
        <v xml:space="preserve">八幡浜ＳＣ      </v>
      </c>
      <c r="H106" s="22" t="str">
        <f>IFERROR(VLOOKUP(E106,Sheet2!A:B,2,0),"")</f>
        <v/>
      </c>
      <c r="I106" s="22" t="str">
        <f t="shared" si="5"/>
        <v>994</v>
      </c>
      <c r="J106" s="22">
        <f t="shared" si="6"/>
        <v>1</v>
      </c>
      <c r="K106" s="22">
        <f t="shared" si="7"/>
        <v>3</v>
      </c>
    </row>
    <row r="107" spans="1:11" s="22" customFormat="1" x14ac:dyDescent="0.15">
      <c r="A107" s="22">
        <f>IFERROR(テーブル_Swim015[[#This Row],[競技番号]],"")</f>
        <v>4</v>
      </c>
      <c r="B107" s="22">
        <f>IFERROR(テーブル_Swim015[[#This Row],[組]],"")</f>
        <v>1</v>
      </c>
      <c r="C107" s="22">
        <f>IFERROR(テーブル_Swim015[[#This Row],[水路]],"")</f>
        <v>4</v>
      </c>
      <c r="D107" s="22" t="str">
        <f t="shared" si="4"/>
        <v>414</v>
      </c>
      <c r="E107" s="22">
        <f>IFERROR(テーブル_Swim015[[#This Row],[選手番号]],"")</f>
        <v>84</v>
      </c>
      <c r="F107" s="22" t="str">
        <f>IFERROR(VLOOKUP(E107,Sheet3!A:H,3,0),"")</f>
        <v xml:space="preserve">藤田　真央                    </v>
      </c>
      <c r="G107" s="22" t="str">
        <f>IFERROR(VLOOKUP(E107,Sheet3!A:H,8,0),"")</f>
        <v xml:space="preserve">ファイブテン    </v>
      </c>
      <c r="H107" s="22" t="str">
        <f>IFERROR(VLOOKUP(E107,Sheet2!A:B,2,0),"")</f>
        <v/>
      </c>
      <c r="I107" s="22" t="str">
        <f t="shared" si="5"/>
        <v>844</v>
      </c>
      <c r="J107" s="22">
        <f t="shared" si="6"/>
        <v>1</v>
      </c>
      <c r="K107" s="22">
        <f t="shared" si="7"/>
        <v>4</v>
      </c>
    </row>
    <row r="108" spans="1:11" s="22" customFormat="1" x14ac:dyDescent="0.15">
      <c r="A108" s="22">
        <f>IFERROR(テーブル_Swim015[[#This Row],[競技番号]],"")</f>
        <v>4</v>
      </c>
      <c r="B108" s="22">
        <f>IFERROR(テーブル_Swim015[[#This Row],[組]],"")</f>
        <v>1</v>
      </c>
      <c r="C108" s="22">
        <f>IFERROR(テーブル_Swim015[[#This Row],[水路]],"")</f>
        <v>5</v>
      </c>
      <c r="D108" s="22" t="str">
        <f t="shared" si="4"/>
        <v>415</v>
      </c>
      <c r="E108" s="22">
        <f>IFERROR(テーブル_Swim015[[#This Row],[選手番号]],"")</f>
        <v>194</v>
      </c>
      <c r="F108" s="22" t="str">
        <f>IFERROR(VLOOKUP(E108,Sheet3!A:H,3,0),"")</f>
        <v xml:space="preserve">豊田明歩実                    </v>
      </c>
      <c r="G108" s="22" t="str">
        <f>IFERROR(VLOOKUP(E108,Sheet3!A:H,8,0),"")</f>
        <v xml:space="preserve">ﾌｨｯﾀｴﾐﾌﾙ松前    </v>
      </c>
      <c r="H108" s="22" t="str">
        <f>IFERROR(VLOOKUP(E108,Sheet2!A:B,2,0),"")</f>
        <v/>
      </c>
      <c r="I108" s="22" t="str">
        <f t="shared" si="5"/>
        <v>1944</v>
      </c>
      <c r="J108" s="22">
        <f t="shared" si="6"/>
        <v>1</v>
      </c>
      <c r="K108" s="22">
        <f t="shared" si="7"/>
        <v>5</v>
      </c>
    </row>
    <row r="109" spans="1:11" s="22" customFormat="1" x14ac:dyDescent="0.15">
      <c r="A109" s="22">
        <f>IFERROR(テーブル_Swim015[[#This Row],[競技番号]],"")</f>
        <v>4</v>
      </c>
      <c r="B109" s="22">
        <f>IFERROR(テーブル_Swim015[[#This Row],[組]],"")</f>
        <v>1</v>
      </c>
      <c r="C109" s="22">
        <f>IFERROR(テーブル_Swim015[[#This Row],[水路]],"")</f>
        <v>6</v>
      </c>
      <c r="D109" s="22" t="str">
        <f t="shared" si="4"/>
        <v>416</v>
      </c>
      <c r="E109" s="22">
        <f>IFERROR(テーブル_Swim015[[#This Row],[選手番号]],"")</f>
        <v>0</v>
      </c>
      <c r="F109" s="22" t="str">
        <f>IFERROR(VLOOKUP(E109,Sheet3!A:H,3,0),"")</f>
        <v/>
      </c>
      <c r="G109" s="22" t="str">
        <f>IFERROR(VLOOKUP(E109,Sheet3!A:H,8,0),"")</f>
        <v/>
      </c>
      <c r="H109" s="22" t="str">
        <f>IFERROR(VLOOKUP(E109,Sheet2!A:B,2,0),"")</f>
        <v/>
      </c>
      <c r="I109" s="22" t="str">
        <f t="shared" si="5"/>
        <v>04</v>
      </c>
      <c r="J109" s="22">
        <f t="shared" si="6"/>
        <v>1</v>
      </c>
      <c r="K109" s="22">
        <f t="shared" si="7"/>
        <v>6</v>
      </c>
    </row>
    <row r="110" spans="1:11" s="22" customFormat="1" x14ac:dyDescent="0.15">
      <c r="A110" s="22">
        <f>IFERROR(テーブル_Swim015[[#This Row],[競技番号]],"")</f>
        <v>4</v>
      </c>
      <c r="B110" s="22">
        <f>IFERROR(テーブル_Swim015[[#This Row],[組]],"")</f>
        <v>2</v>
      </c>
      <c r="C110" s="22">
        <f>IFERROR(テーブル_Swim015[[#This Row],[水路]],"")</f>
        <v>1</v>
      </c>
      <c r="D110" s="22" t="str">
        <f t="shared" si="4"/>
        <v>421</v>
      </c>
      <c r="E110" s="22">
        <f>IFERROR(テーブル_Swim015[[#This Row],[選手番号]],"")</f>
        <v>114</v>
      </c>
      <c r="F110" s="22" t="str">
        <f>IFERROR(VLOOKUP(E110,Sheet3!A:H,3,0),"")</f>
        <v xml:space="preserve">水田結依子                    </v>
      </c>
      <c r="G110" s="22" t="str">
        <f>IFERROR(VLOOKUP(E110,Sheet3!A:H,8,0),"")</f>
        <v xml:space="preserve">ＭＧ双葉        </v>
      </c>
      <c r="H110" s="22" t="str">
        <f>IFERROR(VLOOKUP(E110,Sheet2!A:B,2,0),"")</f>
        <v/>
      </c>
      <c r="I110" s="22" t="str">
        <f t="shared" si="5"/>
        <v>1144</v>
      </c>
      <c r="J110" s="22">
        <f t="shared" si="6"/>
        <v>2</v>
      </c>
      <c r="K110" s="22">
        <f t="shared" si="7"/>
        <v>1</v>
      </c>
    </row>
    <row r="111" spans="1:11" s="22" customFormat="1" x14ac:dyDescent="0.15">
      <c r="A111" s="22">
        <f>IFERROR(テーブル_Swim015[[#This Row],[競技番号]],"")</f>
        <v>4</v>
      </c>
      <c r="B111" s="22">
        <f>IFERROR(テーブル_Swim015[[#This Row],[組]],"")</f>
        <v>2</v>
      </c>
      <c r="C111" s="22">
        <f>IFERROR(テーブル_Swim015[[#This Row],[水路]],"")</f>
        <v>2</v>
      </c>
      <c r="D111" s="22" t="str">
        <f t="shared" si="4"/>
        <v>422</v>
      </c>
      <c r="E111" s="22">
        <f>IFERROR(テーブル_Swim015[[#This Row],[選手番号]],"")</f>
        <v>67</v>
      </c>
      <c r="F111" s="22" t="str">
        <f>IFERROR(VLOOKUP(E111,Sheet3!A:H,3,0),"")</f>
        <v xml:space="preserve">森田　真矢                    </v>
      </c>
      <c r="G111" s="22" t="str">
        <f>IFERROR(VLOOKUP(E111,Sheet3!A:H,8,0),"")</f>
        <v xml:space="preserve">ＭＧ瀬戸内      </v>
      </c>
      <c r="H111" s="22" t="str">
        <f>IFERROR(VLOOKUP(E111,Sheet2!A:B,2,0),"")</f>
        <v/>
      </c>
      <c r="I111" s="22" t="str">
        <f t="shared" si="5"/>
        <v>674</v>
      </c>
      <c r="J111" s="22">
        <f t="shared" si="6"/>
        <v>2</v>
      </c>
      <c r="K111" s="22">
        <f t="shared" si="7"/>
        <v>2</v>
      </c>
    </row>
    <row r="112" spans="1:11" s="22" customFormat="1" x14ac:dyDescent="0.15">
      <c r="A112" s="22">
        <f>IFERROR(テーブル_Swim015[[#This Row],[競技番号]],"")</f>
        <v>4</v>
      </c>
      <c r="B112" s="22">
        <f>IFERROR(テーブル_Swim015[[#This Row],[組]],"")</f>
        <v>2</v>
      </c>
      <c r="C112" s="22">
        <f>IFERROR(テーブル_Swim015[[#This Row],[水路]],"")</f>
        <v>3</v>
      </c>
      <c r="D112" s="22" t="str">
        <f t="shared" si="4"/>
        <v>423</v>
      </c>
      <c r="E112" s="22">
        <f>IFERROR(テーブル_Swim015[[#This Row],[選手番号]],"")</f>
        <v>101</v>
      </c>
      <c r="F112" s="22" t="str">
        <f>IFERROR(VLOOKUP(E112,Sheet3!A:H,3,0),"")</f>
        <v xml:space="preserve">石村　思穏                    </v>
      </c>
      <c r="G112" s="22" t="str">
        <f>IFERROR(VLOOKUP(E112,Sheet3!A:H,8,0),"")</f>
        <v xml:space="preserve">八幡浜ＳＣ      </v>
      </c>
      <c r="H112" s="22" t="str">
        <f>IFERROR(VLOOKUP(E112,Sheet2!A:B,2,0),"")</f>
        <v/>
      </c>
      <c r="I112" s="22" t="str">
        <f t="shared" si="5"/>
        <v>1014</v>
      </c>
      <c r="J112" s="22">
        <f t="shared" si="6"/>
        <v>2</v>
      </c>
      <c r="K112" s="22">
        <f t="shared" si="7"/>
        <v>3</v>
      </c>
    </row>
    <row r="113" spans="1:11" s="22" customFormat="1" x14ac:dyDescent="0.15">
      <c r="A113" s="22">
        <f>IFERROR(テーブル_Swim015[[#This Row],[競技番号]],"")</f>
        <v>4</v>
      </c>
      <c r="B113" s="22">
        <f>IFERROR(テーブル_Swim015[[#This Row],[組]],"")</f>
        <v>2</v>
      </c>
      <c r="C113" s="22">
        <f>IFERROR(テーブル_Swim015[[#This Row],[水路]],"")</f>
        <v>4</v>
      </c>
      <c r="D113" s="22" t="str">
        <f t="shared" si="4"/>
        <v>424</v>
      </c>
      <c r="E113" s="22">
        <f>IFERROR(テーブル_Swim015[[#This Row],[選手番号]],"")</f>
        <v>61</v>
      </c>
      <c r="F113" s="22" t="str">
        <f>IFERROR(VLOOKUP(E113,Sheet3!A:H,3,0),"")</f>
        <v xml:space="preserve">石川さくら                    </v>
      </c>
      <c r="G113" s="22" t="str">
        <f>IFERROR(VLOOKUP(E113,Sheet3!A:H,8,0),"")</f>
        <v xml:space="preserve">西条ＳＣ        </v>
      </c>
      <c r="H113" s="22" t="str">
        <f>IFERROR(VLOOKUP(E113,Sheet2!A:B,2,0),"")</f>
        <v/>
      </c>
      <c r="I113" s="22" t="str">
        <f t="shared" si="5"/>
        <v>614</v>
      </c>
      <c r="J113" s="22">
        <f t="shared" si="6"/>
        <v>2</v>
      </c>
      <c r="K113" s="22">
        <f t="shared" si="7"/>
        <v>4</v>
      </c>
    </row>
    <row r="114" spans="1:11" s="22" customFormat="1" x14ac:dyDescent="0.15">
      <c r="A114" s="22">
        <f>IFERROR(テーブル_Swim015[[#This Row],[競技番号]],"")</f>
        <v>4</v>
      </c>
      <c r="B114" s="22">
        <f>IFERROR(テーブル_Swim015[[#This Row],[組]],"")</f>
        <v>2</v>
      </c>
      <c r="C114" s="22">
        <f>IFERROR(テーブル_Swim015[[#This Row],[水路]],"")</f>
        <v>5</v>
      </c>
      <c r="D114" s="22" t="str">
        <f t="shared" si="4"/>
        <v>425</v>
      </c>
      <c r="E114" s="22">
        <f>IFERROR(テーブル_Swim015[[#This Row],[選手番号]],"")</f>
        <v>118</v>
      </c>
      <c r="F114" s="22" t="str">
        <f>IFERROR(VLOOKUP(E114,Sheet3!A:H,3,0),"")</f>
        <v xml:space="preserve">上甲　涼帆                    </v>
      </c>
      <c r="G114" s="22" t="str">
        <f>IFERROR(VLOOKUP(E114,Sheet3!A:H,8,0),"")</f>
        <v xml:space="preserve">石原ＳＣ        </v>
      </c>
      <c r="H114" s="22" t="str">
        <f>IFERROR(VLOOKUP(E114,Sheet2!A:B,2,0),"")</f>
        <v/>
      </c>
      <c r="I114" s="22" t="str">
        <f t="shared" si="5"/>
        <v>1184</v>
      </c>
      <c r="J114" s="22">
        <f t="shared" si="6"/>
        <v>2</v>
      </c>
      <c r="K114" s="22">
        <f t="shared" si="7"/>
        <v>5</v>
      </c>
    </row>
    <row r="115" spans="1:11" s="22" customFormat="1" x14ac:dyDescent="0.15">
      <c r="A115" s="22">
        <f>IFERROR(テーブル_Swim015[[#This Row],[競技番号]],"")</f>
        <v>4</v>
      </c>
      <c r="B115" s="22">
        <f>IFERROR(テーブル_Swim015[[#This Row],[組]],"")</f>
        <v>2</v>
      </c>
      <c r="C115" s="22">
        <f>IFERROR(テーブル_Swim015[[#This Row],[水路]],"")</f>
        <v>6</v>
      </c>
      <c r="D115" s="22" t="str">
        <f t="shared" si="4"/>
        <v>426</v>
      </c>
      <c r="E115" s="22">
        <f>IFERROR(テーブル_Swim015[[#This Row],[選手番号]],"")</f>
        <v>51</v>
      </c>
      <c r="F115" s="22" t="str">
        <f>IFERROR(VLOOKUP(E115,Sheet3!A:H,3,0),"")</f>
        <v xml:space="preserve">青木　春音                    </v>
      </c>
      <c r="G115" s="22" t="str">
        <f>IFERROR(VLOOKUP(E115,Sheet3!A:H,8,0),"")</f>
        <v xml:space="preserve">ｴﾘｴｰﾙSRT        </v>
      </c>
      <c r="H115" s="22" t="str">
        <f>IFERROR(VLOOKUP(E115,Sheet2!A:B,2,0),"")</f>
        <v/>
      </c>
      <c r="I115" s="22" t="str">
        <f t="shared" si="5"/>
        <v>514</v>
      </c>
      <c r="J115" s="22">
        <f t="shared" si="6"/>
        <v>2</v>
      </c>
      <c r="K115" s="22">
        <f t="shared" si="7"/>
        <v>6</v>
      </c>
    </row>
    <row r="116" spans="1:11" s="22" customFormat="1" x14ac:dyDescent="0.15">
      <c r="A116" s="22">
        <f>IFERROR(テーブル_Swim015[[#This Row],[競技番号]],"")</f>
        <v>4</v>
      </c>
      <c r="B116" s="22">
        <f>IFERROR(テーブル_Swim015[[#This Row],[組]],"")</f>
        <v>3</v>
      </c>
      <c r="C116" s="22">
        <f>IFERROR(テーブル_Swim015[[#This Row],[水路]],"")</f>
        <v>1</v>
      </c>
      <c r="D116" s="22" t="str">
        <f t="shared" si="4"/>
        <v>431</v>
      </c>
      <c r="E116" s="22">
        <f>IFERROR(テーブル_Swim015[[#This Row],[選手番号]],"")</f>
        <v>219</v>
      </c>
      <c r="F116" s="22" t="str">
        <f>IFERROR(VLOOKUP(E116,Sheet3!A:H,3,0),"")</f>
        <v xml:space="preserve">天川谷美宙                    </v>
      </c>
      <c r="G116" s="22" t="str">
        <f>IFERROR(VLOOKUP(E116,Sheet3!A:H,8,0),"")</f>
        <v xml:space="preserve">AST             </v>
      </c>
      <c r="H116" s="22" t="str">
        <f>IFERROR(VLOOKUP(E116,Sheet2!A:B,2,0),"")</f>
        <v/>
      </c>
      <c r="I116" s="22" t="str">
        <f t="shared" si="5"/>
        <v>2194</v>
      </c>
      <c r="J116" s="22">
        <f t="shared" si="6"/>
        <v>3</v>
      </c>
      <c r="K116" s="22">
        <f t="shared" si="7"/>
        <v>1</v>
      </c>
    </row>
    <row r="117" spans="1:11" s="22" customFormat="1" x14ac:dyDescent="0.15">
      <c r="A117" s="22">
        <f>IFERROR(テーブル_Swim015[[#This Row],[競技番号]],"")</f>
        <v>4</v>
      </c>
      <c r="B117" s="22">
        <f>IFERROR(テーブル_Swim015[[#This Row],[組]],"")</f>
        <v>3</v>
      </c>
      <c r="C117" s="22">
        <f>IFERROR(テーブル_Swim015[[#This Row],[水路]],"")</f>
        <v>2</v>
      </c>
      <c r="D117" s="22" t="str">
        <f t="shared" si="4"/>
        <v>432</v>
      </c>
      <c r="E117" s="22">
        <f>IFERROR(テーブル_Swim015[[#This Row],[選手番号]],"")</f>
        <v>97</v>
      </c>
      <c r="F117" s="22" t="str">
        <f>IFERROR(VLOOKUP(E117,Sheet3!A:H,3,0),"")</f>
        <v xml:space="preserve">下田　天海                    </v>
      </c>
      <c r="G117" s="22" t="str">
        <f>IFERROR(VLOOKUP(E117,Sheet3!A:H,8,0),"")</f>
        <v xml:space="preserve">八幡浜ＳＣ      </v>
      </c>
      <c r="H117" s="22" t="str">
        <f>IFERROR(VLOOKUP(E117,Sheet2!A:B,2,0),"")</f>
        <v/>
      </c>
      <c r="I117" s="22" t="str">
        <f t="shared" si="5"/>
        <v>974</v>
      </c>
      <c r="J117" s="22">
        <f t="shared" si="6"/>
        <v>3</v>
      </c>
      <c r="K117" s="22">
        <f t="shared" si="7"/>
        <v>2</v>
      </c>
    </row>
    <row r="118" spans="1:11" s="22" customFormat="1" x14ac:dyDescent="0.15">
      <c r="A118" s="22">
        <f>IFERROR(テーブル_Swim015[[#This Row],[競技番号]],"")</f>
        <v>4</v>
      </c>
      <c r="B118" s="22">
        <f>IFERROR(テーブル_Swim015[[#This Row],[組]],"")</f>
        <v>3</v>
      </c>
      <c r="C118" s="22">
        <f>IFERROR(テーブル_Swim015[[#This Row],[水路]],"")</f>
        <v>3</v>
      </c>
      <c r="D118" s="22" t="str">
        <f t="shared" si="4"/>
        <v>433</v>
      </c>
      <c r="E118" s="22">
        <f>IFERROR(テーブル_Swim015[[#This Row],[選手番号]],"")</f>
        <v>162</v>
      </c>
      <c r="F118" s="22" t="str">
        <f>IFERROR(VLOOKUP(E118,Sheet3!A:H,3,0),"")</f>
        <v xml:space="preserve">戎　　真花                    </v>
      </c>
      <c r="G118" s="22" t="str">
        <f>IFERROR(VLOOKUP(E118,Sheet3!A:H,8,0),"")</f>
        <v xml:space="preserve">フィッタ吉田    </v>
      </c>
      <c r="H118" s="22" t="str">
        <f>IFERROR(VLOOKUP(E118,Sheet2!A:B,2,0),"")</f>
        <v/>
      </c>
      <c r="I118" s="22" t="str">
        <f t="shared" si="5"/>
        <v>1624</v>
      </c>
      <c r="J118" s="22">
        <f t="shared" si="6"/>
        <v>3</v>
      </c>
      <c r="K118" s="22">
        <f t="shared" si="7"/>
        <v>3</v>
      </c>
    </row>
    <row r="119" spans="1:11" s="22" customFormat="1" x14ac:dyDescent="0.15">
      <c r="A119" s="22">
        <f>IFERROR(テーブル_Swim015[[#This Row],[競技番号]],"")</f>
        <v>4</v>
      </c>
      <c r="B119" s="22">
        <f>IFERROR(テーブル_Swim015[[#This Row],[組]],"")</f>
        <v>3</v>
      </c>
      <c r="C119" s="22">
        <f>IFERROR(テーブル_Swim015[[#This Row],[水路]],"")</f>
        <v>4</v>
      </c>
      <c r="D119" s="22" t="str">
        <f t="shared" si="4"/>
        <v>434</v>
      </c>
      <c r="E119" s="22">
        <f>IFERROR(テーブル_Swim015[[#This Row],[選手番号]],"")</f>
        <v>44</v>
      </c>
      <c r="F119" s="22" t="str">
        <f>IFERROR(VLOOKUP(E119,Sheet3!A:H,3,0),"")</f>
        <v xml:space="preserve">西岡　泉美                    </v>
      </c>
      <c r="G119" s="22" t="str">
        <f>IFERROR(VLOOKUP(E119,Sheet3!A:H,8,0),"")</f>
        <v xml:space="preserve">南海ＤＣ        </v>
      </c>
      <c r="H119" s="22" t="str">
        <f>IFERROR(VLOOKUP(E119,Sheet2!A:B,2,0),"")</f>
        <v/>
      </c>
      <c r="I119" s="22" t="str">
        <f t="shared" si="5"/>
        <v>444</v>
      </c>
      <c r="J119" s="22">
        <f t="shared" si="6"/>
        <v>3</v>
      </c>
      <c r="K119" s="22">
        <f t="shared" si="7"/>
        <v>4</v>
      </c>
    </row>
    <row r="120" spans="1:11" s="22" customFormat="1" x14ac:dyDescent="0.15">
      <c r="A120" s="22">
        <f>IFERROR(テーブル_Swim015[[#This Row],[競技番号]],"")</f>
        <v>4</v>
      </c>
      <c r="B120" s="22">
        <f>IFERROR(テーブル_Swim015[[#This Row],[組]],"")</f>
        <v>3</v>
      </c>
      <c r="C120" s="22">
        <f>IFERROR(テーブル_Swim015[[#This Row],[水路]],"")</f>
        <v>5</v>
      </c>
      <c r="D120" s="22" t="str">
        <f t="shared" si="4"/>
        <v>435</v>
      </c>
      <c r="E120" s="22">
        <f>IFERROR(テーブル_Swim015[[#This Row],[選手番号]],"")</f>
        <v>68</v>
      </c>
      <c r="F120" s="22" t="str">
        <f>IFERROR(VLOOKUP(E120,Sheet3!A:H,3,0),"")</f>
        <v xml:space="preserve">文田　愛心                    </v>
      </c>
      <c r="G120" s="22" t="str">
        <f>IFERROR(VLOOKUP(E120,Sheet3!A:H,8,0),"")</f>
        <v xml:space="preserve">ＭＧ瀬戸内      </v>
      </c>
      <c r="H120" s="22" t="str">
        <f>IFERROR(VLOOKUP(E120,Sheet2!A:B,2,0),"")</f>
        <v/>
      </c>
      <c r="I120" s="22" t="str">
        <f t="shared" si="5"/>
        <v>684</v>
      </c>
      <c r="J120" s="22">
        <f t="shared" si="6"/>
        <v>3</v>
      </c>
      <c r="K120" s="22">
        <f t="shared" si="7"/>
        <v>5</v>
      </c>
    </row>
    <row r="121" spans="1:11" s="22" customFormat="1" x14ac:dyDescent="0.15">
      <c r="A121" s="22">
        <f>IFERROR(テーブル_Swim015[[#This Row],[競技番号]],"")</f>
        <v>4</v>
      </c>
      <c r="B121" s="22">
        <f>IFERROR(テーブル_Swim015[[#This Row],[組]],"")</f>
        <v>3</v>
      </c>
      <c r="C121" s="22">
        <f>IFERROR(テーブル_Swim015[[#This Row],[水路]],"")</f>
        <v>6</v>
      </c>
      <c r="D121" s="22" t="str">
        <f t="shared" si="4"/>
        <v>436</v>
      </c>
      <c r="E121" s="22">
        <f>IFERROR(テーブル_Swim015[[#This Row],[選手番号]],"")</f>
        <v>66</v>
      </c>
      <c r="F121" s="22" t="str">
        <f>IFERROR(VLOOKUP(E121,Sheet3!A:H,3,0),"")</f>
        <v xml:space="preserve">山本　彩実                    </v>
      </c>
      <c r="G121" s="22" t="str">
        <f>IFERROR(VLOOKUP(E121,Sheet3!A:H,8,0),"")</f>
        <v xml:space="preserve">ＭＧ瀬戸内      </v>
      </c>
      <c r="H121" s="22" t="str">
        <f>IFERROR(VLOOKUP(E121,Sheet2!A:B,2,0),"")</f>
        <v/>
      </c>
      <c r="I121" s="22" t="str">
        <f t="shared" si="5"/>
        <v>664</v>
      </c>
      <c r="J121" s="22">
        <f t="shared" si="6"/>
        <v>3</v>
      </c>
      <c r="K121" s="22">
        <f t="shared" si="7"/>
        <v>6</v>
      </c>
    </row>
    <row r="122" spans="1:11" s="22" customFormat="1" x14ac:dyDescent="0.15">
      <c r="A122" s="22">
        <f>IFERROR(テーブル_Swim015[[#This Row],[競技番号]],"")</f>
        <v>5</v>
      </c>
      <c r="B122" s="22">
        <f>IFERROR(テーブル_Swim015[[#This Row],[組]],"")</f>
        <v>1</v>
      </c>
      <c r="C122" s="22">
        <f>IFERROR(テーブル_Swim015[[#This Row],[水路]],"")</f>
        <v>1</v>
      </c>
      <c r="D122" s="22" t="str">
        <f t="shared" si="4"/>
        <v>511</v>
      </c>
      <c r="E122" s="22">
        <f>IFERROR(テーブル_Swim015[[#This Row],[選手番号]],"")</f>
        <v>0</v>
      </c>
      <c r="F122" s="22" t="str">
        <f>IFERROR(VLOOKUP(E122,Sheet3!A:H,3,0),"")</f>
        <v/>
      </c>
      <c r="G122" s="22" t="str">
        <f>IFERROR(VLOOKUP(E122,Sheet3!A:H,8,0),"")</f>
        <v/>
      </c>
      <c r="H122" s="22" t="str">
        <f>IFERROR(VLOOKUP(E122,Sheet2!A:B,2,0),"")</f>
        <v/>
      </c>
      <c r="I122" s="22" t="str">
        <f t="shared" si="5"/>
        <v>05</v>
      </c>
      <c r="J122" s="22">
        <f t="shared" si="6"/>
        <v>1</v>
      </c>
      <c r="K122" s="22">
        <f t="shared" si="7"/>
        <v>1</v>
      </c>
    </row>
    <row r="123" spans="1:11" s="22" customFormat="1" x14ac:dyDescent="0.15">
      <c r="A123" s="22">
        <f>IFERROR(テーブル_Swim015[[#This Row],[競技番号]],"")</f>
        <v>5</v>
      </c>
      <c r="B123" s="22">
        <f>IFERROR(テーブル_Swim015[[#This Row],[組]],"")</f>
        <v>1</v>
      </c>
      <c r="C123" s="22">
        <f>IFERROR(テーブル_Swim015[[#This Row],[水路]],"")</f>
        <v>2</v>
      </c>
      <c r="D123" s="22" t="str">
        <f t="shared" si="4"/>
        <v>512</v>
      </c>
      <c r="E123" s="22">
        <f>IFERROR(テーブル_Swim015[[#This Row],[選手番号]],"")</f>
        <v>60</v>
      </c>
      <c r="F123" s="22" t="str">
        <f>IFERROR(VLOOKUP(E123,Sheet3!A:H,3,0),"")</f>
        <v xml:space="preserve">三宅　裕貴                    </v>
      </c>
      <c r="G123" s="22" t="str">
        <f>IFERROR(VLOOKUP(E123,Sheet3!A:H,8,0),"")</f>
        <v xml:space="preserve">西条ＳＣ        </v>
      </c>
      <c r="H123" s="22" t="str">
        <f>IFERROR(VLOOKUP(E123,Sheet2!A:B,2,0),"")</f>
        <v/>
      </c>
      <c r="I123" s="22" t="str">
        <f t="shared" si="5"/>
        <v>605</v>
      </c>
      <c r="J123" s="22">
        <f t="shared" si="6"/>
        <v>1</v>
      </c>
      <c r="K123" s="22">
        <f t="shared" si="7"/>
        <v>2</v>
      </c>
    </row>
    <row r="124" spans="1:11" s="22" customFormat="1" x14ac:dyDescent="0.15">
      <c r="A124" s="22">
        <f>IFERROR(テーブル_Swim015[[#This Row],[競技番号]],"")</f>
        <v>5</v>
      </c>
      <c r="B124" s="22">
        <f>IFERROR(テーブル_Swim015[[#This Row],[組]],"")</f>
        <v>1</v>
      </c>
      <c r="C124" s="22">
        <f>IFERROR(テーブル_Swim015[[#This Row],[水路]],"")</f>
        <v>3</v>
      </c>
      <c r="D124" s="22" t="str">
        <f t="shared" si="4"/>
        <v>513</v>
      </c>
      <c r="E124" s="22">
        <f>IFERROR(テーブル_Swim015[[#This Row],[選手番号]],"")</f>
        <v>65</v>
      </c>
      <c r="F124" s="22" t="str">
        <f>IFERROR(VLOOKUP(E124,Sheet3!A:H,3,0),"")</f>
        <v xml:space="preserve">森　　大空                    </v>
      </c>
      <c r="G124" s="22" t="str">
        <f>IFERROR(VLOOKUP(E124,Sheet3!A:H,8,0),"")</f>
        <v xml:space="preserve">ＭＧ瀬戸内      </v>
      </c>
      <c r="H124" s="22" t="str">
        <f>IFERROR(VLOOKUP(E124,Sheet2!A:B,2,0),"")</f>
        <v/>
      </c>
      <c r="I124" s="22" t="str">
        <f t="shared" si="5"/>
        <v>655</v>
      </c>
      <c r="J124" s="22">
        <f t="shared" si="6"/>
        <v>1</v>
      </c>
      <c r="K124" s="22">
        <f t="shared" si="7"/>
        <v>3</v>
      </c>
    </row>
    <row r="125" spans="1:11" s="22" customFormat="1" x14ac:dyDescent="0.15">
      <c r="A125" s="22">
        <f>IFERROR(テーブル_Swim015[[#This Row],[競技番号]],"")</f>
        <v>5</v>
      </c>
      <c r="B125" s="22">
        <f>IFERROR(テーブル_Swim015[[#This Row],[組]],"")</f>
        <v>1</v>
      </c>
      <c r="C125" s="22">
        <f>IFERROR(テーブル_Swim015[[#This Row],[水路]],"")</f>
        <v>4</v>
      </c>
      <c r="D125" s="22" t="str">
        <f t="shared" si="4"/>
        <v>514</v>
      </c>
      <c r="E125" s="22">
        <f>IFERROR(テーブル_Swim015[[#This Row],[選手番号]],"")</f>
        <v>10</v>
      </c>
      <c r="F125" s="22" t="str">
        <f>IFERROR(VLOOKUP(E125,Sheet3!A:H,3,0),"")</f>
        <v xml:space="preserve">伊藤　諒成                    </v>
      </c>
      <c r="G125" s="22" t="str">
        <f>IFERROR(VLOOKUP(E125,Sheet3!A:H,8,0),"")</f>
        <v xml:space="preserve">五百木ＳＣ      </v>
      </c>
      <c r="H125" s="22" t="str">
        <f>IFERROR(VLOOKUP(E125,Sheet2!A:B,2,0),"")</f>
        <v/>
      </c>
      <c r="I125" s="22" t="str">
        <f t="shared" si="5"/>
        <v>105</v>
      </c>
      <c r="J125" s="22">
        <f t="shared" si="6"/>
        <v>1</v>
      </c>
      <c r="K125" s="22">
        <f t="shared" si="7"/>
        <v>4</v>
      </c>
    </row>
    <row r="126" spans="1:11" s="22" customFormat="1" x14ac:dyDescent="0.15">
      <c r="A126" s="22">
        <f>IFERROR(テーブル_Swim015[[#This Row],[競技番号]],"")</f>
        <v>5</v>
      </c>
      <c r="B126" s="22">
        <f>IFERROR(テーブル_Swim015[[#This Row],[組]],"")</f>
        <v>1</v>
      </c>
      <c r="C126" s="22">
        <f>IFERROR(テーブル_Swim015[[#This Row],[水路]],"")</f>
        <v>5</v>
      </c>
      <c r="D126" s="22" t="str">
        <f t="shared" si="4"/>
        <v>515</v>
      </c>
      <c r="E126" s="22">
        <f>IFERROR(テーブル_Swim015[[#This Row],[選手番号]],"")</f>
        <v>0</v>
      </c>
      <c r="F126" s="22" t="str">
        <f>IFERROR(VLOOKUP(E126,Sheet3!A:H,3,0),"")</f>
        <v/>
      </c>
      <c r="G126" s="22" t="str">
        <f>IFERROR(VLOOKUP(E126,Sheet3!A:H,8,0),"")</f>
        <v/>
      </c>
      <c r="H126" s="22" t="str">
        <f>IFERROR(VLOOKUP(E126,Sheet2!A:B,2,0),"")</f>
        <v/>
      </c>
      <c r="I126" s="22" t="str">
        <f t="shared" si="5"/>
        <v>05</v>
      </c>
      <c r="J126" s="22">
        <f t="shared" si="6"/>
        <v>1</v>
      </c>
      <c r="K126" s="22">
        <f t="shared" si="7"/>
        <v>5</v>
      </c>
    </row>
    <row r="127" spans="1:11" s="22" customFormat="1" x14ac:dyDescent="0.15">
      <c r="A127" s="22">
        <f>IFERROR(テーブル_Swim015[[#This Row],[競技番号]],"")</f>
        <v>5</v>
      </c>
      <c r="B127" s="22">
        <f>IFERROR(テーブル_Swim015[[#This Row],[組]],"")</f>
        <v>1</v>
      </c>
      <c r="C127" s="22">
        <f>IFERROR(テーブル_Swim015[[#This Row],[水路]],"")</f>
        <v>6</v>
      </c>
      <c r="D127" s="22" t="str">
        <f t="shared" si="4"/>
        <v>516</v>
      </c>
      <c r="E127" s="22">
        <f>IFERROR(テーブル_Swim015[[#This Row],[選手番号]],"")</f>
        <v>0</v>
      </c>
      <c r="F127" s="22" t="str">
        <f>IFERROR(VLOOKUP(E127,Sheet3!A:H,3,0),"")</f>
        <v/>
      </c>
      <c r="G127" s="22" t="str">
        <f>IFERROR(VLOOKUP(E127,Sheet3!A:H,8,0),"")</f>
        <v/>
      </c>
      <c r="H127" s="22" t="str">
        <f>IFERROR(VLOOKUP(E127,Sheet2!A:B,2,0),"")</f>
        <v/>
      </c>
      <c r="I127" s="22" t="str">
        <f t="shared" si="5"/>
        <v>05</v>
      </c>
      <c r="J127" s="22">
        <f t="shared" si="6"/>
        <v>1</v>
      </c>
      <c r="K127" s="22">
        <f t="shared" si="7"/>
        <v>6</v>
      </c>
    </row>
    <row r="128" spans="1:11" s="22" customFormat="1" x14ac:dyDescent="0.15">
      <c r="A128" s="22">
        <f>IFERROR(テーブル_Swim015[[#This Row],[競技番号]],"")</f>
        <v>5</v>
      </c>
      <c r="B128" s="22">
        <f>IFERROR(テーブル_Swim015[[#This Row],[組]],"")</f>
        <v>2</v>
      </c>
      <c r="C128" s="22">
        <f>IFERROR(テーブル_Swim015[[#This Row],[水路]],"")</f>
        <v>1</v>
      </c>
      <c r="D128" s="22" t="str">
        <f t="shared" si="4"/>
        <v>521</v>
      </c>
      <c r="E128" s="22">
        <f>IFERROR(テーブル_Swim015[[#This Row],[選手番号]],"")</f>
        <v>0</v>
      </c>
      <c r="F128" s="22" t="str">
        <f>IFERROR(VLOOKUP(E128,Sheet3!A:H,3,0),"")</f>
        <v/>
      </c>
      <c r="G128" s="22" t="str">
        <f>IFERROR(VLOOKUP(E128,Sheet3!A:H,8,0),"")</f>
        <v/>
      </c>
      <c r="H128" s="22" t="str">
        <f>IFERROR(VLOOKUP(E128,Sheet2!A:B,2,0),"")</f>
        <v/>
      </c>
      <c r="I128" s="22" t="str">
        <f t="shared" si="5"/>
        <v>05</v>
      </c>
      <c r="J128" s="22">
        <f t="shared" si="6"/>
        <v>2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5</v>
      </c>
      <c r="B129" s="22">
        <f>IFERROR(テーブル_Swim015[[#This Row],[組]],"")</f>
        <v>2</v>
      </c>
      <c r="C129" s="22">
        <f>IFERROR(テーブル_Swim015[[#This Row],[水路]],"")</f>
        <v>2</v>
      </c>
      <c r="D129" s="22" t="str">
        <f t="shared" si="4"/>
        <v>522</v>
      </c>
      <c r="E129" s="22">
        <f>IFERROR(テーブル_Swim015[[#This Row],[選手番号]],"")</f>
        <v>49</v>
      </c>
      <c r="F129" s="22" t="str">
        <f>IFERROR(VLOOKUP(E129,Sheet3!A:H,3,0),"")</f>
        <v xml:space="preserve">中田　陸翔                    </v>
      </c>
      <c r="G129" s="22" t="str">
        <f>IFERROR(VLOOKUP(E129,Sheet3!A:H,8,0),"")</f>
        <v xml:space="preserve">ｴﾘｴｰﾙSRT        </v>
      </c>
      <c r="H129" s="22" t="str">
        <f>IFERROR(VLOOKUP(E129,Sheet2!A:B,2,0),"")</f>
        <v/>
      </c>
      <c r="I129" s="22" t="str">
        <f t="shared" si="5"/>
        <v>495</v>
      </c>
      <c r="J129" s="22">
        <f t="shared" si="6"/>
        <v>2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5</v>
      </c>
      <c r="B130" s="22">
        <f>IFERROR(テーブル_Swim015[[#This Row],[組]],"")</f>
        <v>2</v>
      </c>
      <c r="C130" s="22">
        <f>IFERROR(テーブル_Swim015[[#This Row],[水路]],"")</f>
        <v>3</v>
      </c>
      <c r="D130" s="22" t="str">
        <f t="shared" si="4"/>
        <v>523</v>
      </c>
      <c r="E130" s="22">
        <f>IFERROR(テーブル_Swim015[[#This Row],[選手番号]],"")</f>
        <v>218</v>
      </c>
      <c r="F130" s="22" t="str">
        <f>IFERROR(VLOOKUP(E130,Sheet3!A:H,3,0),"")</f>
        <v xml:space="preserve">山本　結大                    </v>
      </c>
      <c r="G130" s="22" t="str">
        <f>IFERROR(VLOOKUP(E130,Sheet3!A:H,8,0),"")</f>
        <v xml:space="preserve">AST             </v>
      </c>
      <c r="H130" s="22" t="str">
        <f>IFERROR(VLOOKUP(E130,Sheet2!A:B,2,0),"")</f>
        <v/>
      </c>
      <c r="I130" s="22" t="str">
        <f t="shared" si="5"/>
        <v>2185</v>
      </c>
      <c r="J130" s="22">
        <f t="shared" si="6"/>
        <v>2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5</v>
      </c>
      <c r="B131" s="22">
        <f>IFERROR(テーブル_Swim015[[#This Row],[組]],"")</f>
        <v>2</v>
      </c>
      <c r="C131" s="22">
        <f>IFERROR(テーブル_Swim015[[#This Row],[水路]],"")</f>
        <v>4</v>
      </c>
      <c r="D131" s="22" t="str">
        <f t="shared" ref="D131:D194" si="8">CONCATENATE(A131,B131,C131)</f>
        <v>524</v>
      </c>
      <c r="E131" s="22">
        <f>IFERROR(テーブル_Swim015[[#This Row],[選手番号]],"")</f>
        <v>59</v>
      </c>
      <c r="F131" s="22" t="str">
        <f>IFERROR(VLOOKUP(E131,Sheet3!A:H,3,0),"")</f>
        <v xml:space="preserve">塩出　大剛                    </v>
      </c>
      <c r="G131" s="22" t="str">
        <f>IFERROR(VLOOKUP(E131,Sheet3!A:H,8,0),"")</f>
        <v xml:space="preserve">西条ＳＣ        </v>
      </c>
      <c r="H131" s="22" t="str">
        <f>IFERROR(VLOOKUP(E131,Sheet2!A:B,2,0),"")</f>
        <v/>
      </c>
      <c r="I131" s="22" t="str">
        <f t="shared" ref="I131:I146" si="9">CONCATENATE(E131,A131)</f>
        <v>595</v>
      </c>
      <c r="J131" s="22">
        <f t="shared" ref="J131:J146" si="10">B131</f>
        <v>2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5</v>
      </c>
      <c r="B132" s="22">
        <f>IFERROR(テーブル_Swim015[[#This Row],[組]],"")</f>
        <v>2</v>
      </c>
      <c r="C132" s="22">
        <f>IFERROR(テーブル_Swim015[[#This Row],[水路]],"")</f>
        <v>5</v>
      </c>
      <c r="D132" s="22" t="str">
        <f t="shared" si="8"/>
        <v>525</v>
      </c>
      <c r="E132" s="22">
        <f>IFERROR(テーブル_Swim015[[#This Row],[選手番号]],"")</f>
        <v>1</v>
      </c>
      <c r="F132" s="22" t="str">
        <f>IFERROR(VLOOKUP(E132,Sheet3!A:H,3,0),"")</f>
        <v xml:space="preserve">山内　遥哉                    </v>
      </c>
      <c r="G132" s="22" t="str">
        <f>IFERROR(VLOOKUP(E132,Sheet3!A:H,8,0),"")</f>
        <v xml:space="preserve">ﾌｨｯﾀ新居浜      </v>
      </c>
      <c r="H132" s="22" t="str">
        <f>IFERROR(VLOOKUP(E132,Sheet2!A:B,2,0),"")</f>
        <v/>
      </c>
      <c r="I132" s="22" t="str">
        <f t="shared" si="9"/>
        <v>15</v>
      </c>
      <c r="J132" s="22">
        <f t="shared" si="10"/>
        <v>2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5</v>
      </c>
      <c r="B133" s="22">
        <f>IFERROR(テーブル_Swim015[[#This Row],[組]],"")</f>
        <v>2</v>
      </c>
      <c r="C133" s="22">
        <f>IFERROR(テーブル_Swim015[[#This Row],[水路]],"")</f>
        <v>6</v>
      </c>
      <c r="D133" s="22" t="str">
        <f t="shared" si="8"/>
        <v>526</v>
      </c>
      <c r="E133" s="22">
        <f>IFERROR(テーブル_Swim015[[#This Row],[選手番号]],"")</f>
        <v>0</v>
      </c>
      <c r="F133" s="22" t="str">
        <f>IFERROR(VLOOKUP(E133,Sheet3!A:H,3,0),"")</f>
        <v/>
      </c>
      <c r="G133" s="22" t="str">
        <f>IFERROR(VLOOKUP(E133,Sheet3!A:H,8,0),"")</f>
        <v/>
      </c>
      <c r="H133" s="22" t="str">
        <f>IFERROR(VLOOKUP(E133,Sheet2!A:B,2,0),"")</f>
        <v/>
      </c>
      <c r="I133" s="22" t="str">
        <f t="shared" si="9"/>
        <v>05</v>
      </c>
      <c r="J133" s="22">
        <f t="shared" si="10"/>
        <v>2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5</v>
      </c>
      <c r="B134" s="22">
        <f>IFERROR(テーブル_Swim015[[#This Row],[組]],"")</f>
        <v>3</v>
      </c>
      <c r="C134" s="22">
        <f>IFERROR(テーブル_Swim015[[#This Row],[水路]],"")</f>
        <v>1</v>
      </c>
      <c r="D134" s="22" t="str">
        <f t="shared" si="8"/>
        <v>531</v>
      </c>
      <c r="E134" s="22">
        <f>IFERROR(テーブル_Swim015[[#This Row],[選手番号]],"")</f>
        <v>184</v>
      </c>
      <c r="F134" s="22" t="str">
        <f>IFERROR(VLOOKUP(E134,Sheet3!A:H,3,0),"")</f>
        <v xml:space="preserve">三ツ井歩夢                    </v>
      </c>
      <c r="G134" s="22" t="str">
        <f>IFERROR(VLOOKUP(E134,Sheet3!A:H,8,0),"")</f>
        <v xml:space="preserve">ﾌｨｯﾀｴﾐﾌﾙ松前    </v>
      </c>
      <c r="H134" s="22" t="str">
        <f>IFERROR(VLOOKUP(E134,Sheet2!A:B,2,0),"")</f>
        <v/>
      </c>
      <c r="I134" s="22" t="str">
        <f t="shared" si="9"/>
        <v>1845</v>
      </c>
      <c r="J134" s="22">
        <f t="shared" si="10"/>
        <v>3</v>
      </c>
      <c r="K134" s="22">
        <f t="shared" si="11"/>
        <v>1</v>
      </c>
    </row>
    <row r="135" spans="1:11" s="22" customFormat="1" x14ac:dyDescent="0.15">
      <c r="A135" s="22">
        <f>IFERROR(テーブル_Swim015[[#This Row],[競技番号]],"")</f>
        <v>5</v>
      </c>
      <c r="B135" s="22">
        <f>IFERROR(テーブル_Swim015[[#This Row],[組]],"")</f>
        <v>3</v>
      </c>
      <c r="C135" s="22">
        <f>IFERROR(テーブル_Swim015[[#This Row],[水路]],"")</f>
        <v>2</v>
      </c>
      <c r="D135" s="22" t="str">
        <f t="shared" si="8"/>
        <v>532</v>
      </c>
      <c r="E135" s="22">
        <f>IFERROR(テーブル_Swim015[[#This Row],[選手番号]],"")</f>
        <v>113</v>
      </c>
      <c r="F135" s="22" t="str">
        <f>IFERROR(VLOOKUP(E135,Sheet3!A:H,3,0),"")</f>
        <v xml:space="preserve">青野　　空                    </v>
      </c>
      <c r="G135" s="22" t="str">
        <f>IFERROR(VLOOKUP(E135,Sheet3!A:H,8,0),"")</f>
        <v xml:space="preserve">ＭＧ双葉        </v>
      </c>
      <c r="H135" s="22" t="str">
        <f>IFERROR(VLOOKUP(E135,Sheet2!A:B,2,0),"")</f>
        <v/>
      </c>
      <c r="I135" s="22" t="str">
        <f t="shared" si="9"/>
        <v>1135</v>
      </c>
      <c r="J135" s="22">
        <f t="shared" si="10"/>
        <v>3</v>
      </c>
      <c r="K135" s="22">
        <f t="shared" si="11"/>
        <v>2</v>
      </c>
    </row>
    <row r="136" spans="1:11" s="22" customFormat="1" x14ac:dyDescent="0.15">
      <c r="A136" s="22">
        <f>IFERROR(テーブル_Swim015[[#This Row],[競技番号]],"")</f>
        <v>5</v>
      </c>
      <c r="B136" s="22">
        <f>IFERROR(テーブル_Swim015[[#This Row],[組]],"")</f>
        <v>3</v>
      </c>
      <c r="C136" s="22">
        <f>IFERROR(テーブル_Swim015[[#This Row],[水路]],"")</f>
        <v>3</v>
      </c>
      <c r="D136" s="22" t="str">
        <f t="shared" si="8"/>
        <v>533</v>
      </c>
      <c r="E136" s="22">
        <f>IFERROR(テーブル_Swim015[[#This Row],[選手番号]],"")</f>
        <v>73</v>
      </c>
      <c r="F136" s="22" t="str">
        <f>IFERROR(VLOOKUP(E136,Sheet3!A:H,3,0),"")</f>
        <v xml:space="preserve">金田　浩聖                    </v>
      </c>
      <c r="G136" s="22" t="str">
        <f>IFERROR(VLOOKUP(E136,Sheet3!A:H,8,0),"")</f>
        <v xml:space="preserve">ファイブテン    </v>
      </c>
      <c r="H136" s="22" t="str">
        <f>IFERROR(VLOOKUP(E136,Sheet2!A:B,2,0),"")</f>
        <v/>
      </c>
      <c r="I136" s="22" t="str">
        <f t="shared" si="9"/>
        <v>735</v>
      </c>
      <c r="J136" s="22">
        <f t="shared" si="10"/>
        <v>3</v>
      </c>
      <c r="K136" s="22">
        <f t="shared" si="11"/>
        <v>3</v>
      </c>
    </row>
    <row r="137" spans="1:11" s="22" customFormat="1" x14ac:dyDescent="0.15">
      <c r="A137" s="22">
        <f>IFERROR(テーブル_Swim015[[#This Row],[競技番号]],"")</f>
        <v>5</v>
      </c>
      <c r="B137" s="22">
        <f>IFERROR(テーブル_Swim015[[#This Row],[組]],"")</f>
        <v>3</v>
      </c>
      <c r="C137" s="22">
        <f>IFERROR(テーブル_Swim015[[#This Row],[水路]],"")</f>
        <v>4</v>
      </c>
      <c r="D137" s="22" t="str">
        <f t="shared" si="8"/>
        <v>534</v>
      </c>
      <c r="E137" s="22">
        <f>IFERROR(テーブル_Swim015[[#This Row],[選手番号]],"")</f>
        <v>137</v>
      </c>
      <c r="F137" s="22" t="str">
        <f>IFERROR(VLOOKUP(E137,Sheet3!A:H,3,0),"")</f>
        <v xml:space="preserve">名智　　馨                    </v>
      </c>
      <c r="G137" s="22" t="str">
        <f>IFERROR(VLOOKUP(E137,Sheet3!A:H,8,0),"")</f>
        <v xml:space="preserve">フィッタ重信    </v>
      </c>
      <c r="H137" s="22" t="str">
        <f>IFERROR(VLOOKUP(E137,Sheet2!A:B,2,0),"")</f>
        <v/>
      </c>
      <c r="I137" s="22" t="str">
        <f t="shared" si="9"/>
        <v>1375</v>
      </c>
      <c r="J137" s="22">
        <f t="shared" si="10"/>
        <v>3</v>
      </c>
      <c r="K137" s="22">
        <f t="shared" si="11"/>
        <v>4</v>
      </c>
    </row>
    <row r="138" spans="1:11" s="22" customFormat="1" x14ac:dyDescent="0.15">
      <c r="A138" s="22">
        <f>IFERROR(テーブル_Swim015[[#This Row],[競技番号]],"")</f>
        <v>5</v>
      </c>
      <c r="B138" s="22">
        <f>IFERROR(テーブル_Swim015[[#This Row],[組]],"")</f>
        <v>3</v>
      </c>
      <c r="C138" s="22">
        <f>IFERROR(テーブル_Swim015[[#This Row],[水路]],"")</f>
        <v>5</v>
      </c>
      <c r="D138" s="22" t="str">
        <f t="shared" si="8"/>
        <v>535</v>
      </c>
      <c r="E138" s="22">
        <f>IFERROR(テーブル_Swim015[[#This Row],[選手番号]],"")</f>
        <v>179</v>
      </c>
      <c r="F138" s="22" t="str">
        <f>IFERROR(VLOOKUP(E138,Sheet3!A:H,3,0),"")</f>
        <v xml:space="preserve">石原孝太郎                    </v>
      </c>
      <c r="G138" s="22" t="str">
        <f>IFERROR(VLOOKUP(E138,Sheet3!A:H,8,0),"")</f>
        <v xml:space="preserve">ﾌｧｲﾌﾞﾃﾝ東予     </v>
      </c>
      <c r="H138" s="22" t="str">
        <f>IFERROR(VLOOKUP(E138,Sheet2!A:B,2,0),"")</f>
        <v/>
      </c>
      <c r="I138" s="22" t="str">
        <f t="shared" si="9"/>
        <v>1795</v>
      </c>
      <c r="J138" s="22">
        <f t="shared" si="10"/>
        <v>3</v>
      </c>
      <c r="K138" s="22">
        <f t="shared" si="11"/>
        <v>5</v>
      </c>
    </row>
    <row r="139" spans="1:11" s="22" customFormat="1" x14ac:dyDescent="0.15">
      <c r="A139" s="22">
        <f>IFERROR(テーブル_Swim015[[#This Row],[競技番号]],"")</f>
        <v>5</v>
      </c>
      <c r="B139" s="22">
        <f>IFERROR(テーブル_Swim015[[#This Row],[組]],"")</f>
        <v>3</v>
      </c>
      <c r="C139" s="22">
        <f>IFERROR(テーブル_Swim015[[#This Row],[水路]],"")</f>
        <v>6</v>
      </c>
      <c r="D139" s="22" t="str">
        <f t="shared" si="8"/>
        <v>536</v>
      </c>
      <c r="E139" s="22">
        <f>IFERROR(テーブル_Swim015[[#This Row],[選手番号]],"")</f>
        <v>75</v>
      </c>
      <c r="F139" s="22" t="str">
        <f>IFERROR(VLOOKUP(E139,Sheet3!A:H,3,0),"")</f>
        <v xml:space="preserve">渡部　隼斗                    </v>
      </c>
      <c r="G139" s="22" t="str">
        <f>IFERROR(VLOOKUP(E139,Sheet3!A:H,8,0),"")</f>
        <v xml:space="preserve">ファイブテン    </v>
      </c>
      <c r="H139" s="22" t="str">
        <f>IFERROR(VLOOKUP(E139,Sheet2!A:B,2,0),"")</f>
        <v/>
      </c>
      <c r="I139" s="22" t="str">
        <f t="shared" si="9"/>
        <v>755</v>
      </c>
      <c r="J139" s="22">
        <f t="shared" si="10"/>
        <v>3</v>
      </c>
      <c r="K139" s="22">
        <f t="shared" si="11"/>
        <v>6</v>
      </c>
    </row>
    <row r="140" spans="1:11" s="22" customFormat="1" x14ac:dyDescent="0.15">
      <c r="A140" s="22">
        <f>IFERROR(テーブル_Swim015[[#This Row],[競技番号]],"")</f>
        <v>6</v>
      </c>
      <c r="B140" s="22">
        <f>IFERROR(テーブル_Swim015[[#This Row],[組]],"")</f>
        <v>1</v>
      </c>
      <c r="C140" s="22">
        <f>IFERROR(テーブル_Swim015[[#This Row],[水路]],"")</f>
        <v>1</v>
      </c>
      <c r="D140" s="22" t="str">
        <f t="shared" si="8"/>
        <v>611</v>
      </c>
      <c r="E140" s="22">
        <f>IFERROR(テーブル_Swim015[[#This Row],[選手番号]],"")</f>
        <v>54</v>
      </c>
      <c r="F140" s="22" t="str">
        <f>IFERROR(VLOOKUP(E140,Sheet3!A:H,3,0),"")</f>
        <v xml:space="preserve">脇　　栞那                    </v>
      </c>
      <c r="G140" s="22" t="str">
        <f>IFERROR(VLOOKUP(E140,Sheet3!A:H,8,0),"")</f>
        <v xml:space="preserve">ｴﾘｴｰﾙSRT        </v>
      </c>
      <c r="H140" s="22" t="str">
        <f>IFERROR(VLOOKUP(E140,Sheet2!A:B,2,0),"")</f>
        <v/>
      </c>
      <c r="I140" s="22" t="str">
        <f t="shared" si="9"/>
        <v>546</v>
      </c>
      <c r="J140" s="22">
        <f t="shared" si="10"/>
        <v>1</v>
      </c>
      <c r="K140" s="22">
        <f t="shared" si="11"/>
        <v>1</v>
      </c>
    </row>
    <row r="141" spans="1:11" s="22" customFormat="1" x14ac:dyDescent="0.15">
      <c r="A141" s="22">
        <f>IFERROR(テーブル_Swim015[[#This Row],[競技番号]],"")</f>
        <v>6</v>
      </c>
      <c r="B141" s="22">
        <f>IFERROR(テーブル_Swim015[[#This Row],[組]],"")</f>
        <v>1</v>
      </c>
      <c r="C141" s="22">
        <f>IFERROR(テーブル_Swim015[[#This Row],[水路]],"")</f>
        <v>2</v>
      </c>
      <c r="D141" s="22" t="str">
        <f t="shared" si="8"/>
        <v>612</v>
      </c>
      <c r="E141" s="22">
        <f>IFERROR(テーブル_Swim015[[#This Row],[選手番号]],"")</f>
        <v>86</v>
      </c>
      <c r="F141" s="22" t="str">
        <f>IFERROR(VLOOKUP(E141,Sheet3!A:H,3,0),"")</f>
        <v xml:space="preserve">深川　花夏                    </v>
      </c>
      <c r="G141" s="22" t="str">
        <f>IFERROR(VLOOKUP(E141,Sheet3!A:H,8,0),"")</f>
        <v xml:space="preserve">ファイブテン    </v>
      </c>
      <c r="H141" s="22" t="str">
        <f>IFERROR(VLOOKUP(E141,Sheet2!A:B,2,0),"")</f>
        <v/>
      </c>
      <c r="I141" s="22" t="str">
        <f t="shared" si="9"/>
        <v>866</v>
      </c>
      <c r="J141" s="22">
        <f t="shared" si="10"/>
        <v>1</v>
      </c>
      <c r="K141" s="22">
        <f t="shared" si="11"/>
        <v>2</v>
      </c>
    </row>
    <row r="142" spans="1:11" s="22" customFormat="1" x14ac:dyDescent="0.15">
      <c r="A142" s="22">
        <f>IFERROR(テーブル_Swim015[[#This Row],[競技番号]],"")</f>
        <v>6</v>
      </c>
      <c r="B142" s="22">
        <f>IFERROR(テーブル_Swim015[[#This Row],[組]],"")</f>
        <v>1</v>
      </c>
      <c r="C142" s="22">
        <f>IFERROR(テーブル_Swim015[[#This Row],[水路]],"")</f>
        <v>3</v>
      </c>
      <c r="D142" s="22" t="str">
        <f t="shared" si="8"/>
        <v>613</v>
      </c>
      <c r="E142" s="22">
        <f>IFERROR(テーブル_Swim015[[#This Row],[選手番号]],"")</f>
        <v>175</v>
      </c>
      <c r="F142" s="22" t="str">
        <f>IFERROR(VLOOKUP(E142,Sheet3!A:H,3,0),"")</f>
        <v xml:space="preserve">菊地　希実                    </v>
      </c>
      <c r="G142" s="22" t="str">
        <f>IFERROR(VLOOKUP(E142,Sheet3!A:H,8,0),"")</f>
        <v xml:space="preserve">Ryuow           </v>
      </c>
      <c r="H142" s="22" t="str">
        <f>IFERROR(VLOOKUP(E142,Sheet2!A:B,2,0),"")</f>
        <v/>
      </c>
      <c r="I142" s="22" t="str">
        <f t="shared" si="9"/>
        <v>1756</v>
      </c>
      <c r="J142" s="22">
        <f t="shared" si="10"/>
        <v>1</v>
      </c>
      <c r="K142" s="22">
        <f t="shared" si="11"/>
        <v>3</v>
      </c>
    </row>
    <row r="143" spans="1:11" s="22" customFormat="1" x14ac:dyDescent="0.15">
      <c r="A143" s="22">
        <f>IFERROR(テーブル_Swim015[[#This Row],[競技番号]],"")</f>
        <v>6</v>
      </c>
      <c r="B143" s="22">
        <f>IFERROR(テーブル_Swim015[[#This Row],[組]],"")</f>
        <v>1</v>
      </c>
      <c r="C143" s="22">
        <f>IFERROR(テーブル_Swim015[[#This Row],[水路]],"")</f>
        <v>4</v>
      </c>
      <c r="D143" s="22" t="str">
        <f t="shared" si="8"/>
        <v>614</v>
      </c>
      <c r="E143" s="22">
        <f>IFERROR(テーブル_Swim015[[#This Row],[選手番号]],"")</f>
        <v>53</v>
      </c>
      <c r="F143" s="22" t="str">
        <f>IFERROR(VLOOKUP(E143,Sheet3!A:H,3,0),"")</f>
        <v xml:space="preserve">青木　花音                    </v>
      </c>
      <c r="G143" s="22" t="str">
        <f>IFERROR(VLOOKUP(E143,Sheet3!A:H,8,0),"")</f>
        <v xml:space="preserve">ｴﾘｴｰﾙSRT        </v>
      </c>
      <c r="H143" s="22" t="str">
        <f>IFERROR(VLOOKUP(E143,Sheet2!A:B,2,0),"")</f>
        <v/>
      </c>
      <c r="I143" s="22" t="str">
        <f t="shared" si="9"/>
        <v>536</v>
      </c>
      <c r="J143" s="22">
        <f t="shared" si="10"/>
        <v>1</v>
      </c>
      <c r="K143" s="22">
        <f t="shared" si="11"/>
        <v>4</v>
      </c>
    </row>
    <row r="144" spans="1:11" s="22" customFormat="1" x14ac:dyDescent="0.15">
      <c r="A144" s="22">
        <f>IFERROR(テーブル_Swim015[[#This Row],[競技番号]],"")</f>
        <v>6</v>
      </c>
      <c r="B144" s="22">
        <f>IFERROR(テーブル_Swim015[[#This Row],[組]],"")</f>
        <v>1</v>
      </c>
      <c r="C144" s="22">
        <f>IFERROR(テーブル_Swim015[[#This Row],[水路]],"")</f>
        <v>5</v>
      </c>
      <c r="D144" s="22" t="str">
        <f t="shared" si="8"/>
        <v>615</v>
      </c>
      <c r="E144" s="22">
        <f>IFERROR(テーブル_Swim015[[#This Row],[選手番号]],"")</f>
        <v>104</v>
      </c>
      <c r="F144" s="22" t="str">
        <f>IFERROR(VLOOKUP(E144,Sheet3!A:H,3,0),"")</f>
        <v xml:space="preserve">竹林　優貴                    </v>
      </c>
      <c r="G144" s="22" t="str">
        <f>IFERROR(VLOOKUP(E144,Sheet3!A:H,8,0),"")</f>
        <v xml:space="preserve">八幡浜ＳＣ      </v>
      </c>
      <c r="H144" s="22" t="str">
        <f>IFERROR(VLOOKUP(E144,Sheet2!A:B,2,0),"")</f>
        <v/>
      </c>
      <c r="I144" s="22" t="str">
        <f t="shared" si="9"/>
        <v>1046</v>
      </c>
      <c r="J144" s="22">
        <f t="shared" si="10"/>
        <v>1</v>
      </c>
      <c r="K144" s="22">
        <f t="shared" si="11"/>
        <v>5</v>
      </c>
    </row>
    <row r="145" spans="1:11" s="22" customFormat="1" x14ac:dyDescent="0.15">
      <c r="A145" s="22">
        <f>IFERROR(テーブル_Swim015[[#This Row],[競技番号]],"")</f>
        <v>6</v>
      </c>
      <c r="B145" s="22">
        <f>IFERROR(テーブル_Swim015[[#This Row],[組]],"")</f>
        <v>1</v>
      </c>
      <c r="C145" s="22">
        <f>IFERROR(テーブル_Swim015[[#This Row],[水路]],"")</f>
        <v>6</v>
      </c>
      <c r="D145" s="22" t="str">
        <f t="shared" si="8"/>
        <v>616</v>
      </c>
      <c r="E145" s="22">
        <f>IFERROR(テーブル_Swim015[[#This Row],[選手番号]],"")</f>
        <v>0</v>
      </c>
      <c r="F145" s="22" t="str">
        <f>IFERROR(VLOOKUP(E145,Sheet3!A:H,3,0),"")</f>
        <v/>
      </c>
      <c r="G145" s="22" t="str">
        <f>IFERROR(VLOOKUP(E145,Sheet3!A:H,8,0),"")</f>
        <v/>
      </c>
      <c r="H145" s="22" t="str">
        <f>IFERROR(VLOOKUP(E145,Sheet2!A:B,2,0),"")</f>
        <v/>
      </c>
      <c r="I145" s="22" t="str">
        <f t="shared" si="9"/>
        <v>06</v>
      </c>
      <c r="J145" s="22">
        <f t="shared" si="10"/>
        <v>1</v>
      </c>
      <c r="K145" s="22">
        <f t="shared" si="11"/>
        <v>6</v>
      </c>
    </row>
    <row r="146" spans="1:11" s="22" customFormat="1" x14ac:dyDescent="0.15">
      <c r="A146" s="22">
        <f>IFERROR(テーブル_Swim015[[#This Row],[競技番号]],"")</f>
        <v>6</v>
      </c>
      <c r="B146" s="22">
        <f>IFERROR(テーブル_Swim015[[#This Row],[組]],"")</f>
        <v>2</v>
      </c>
      <c r="C146" s="22">
        <f>IFERROR(テーブル_Swim015[[#This Row],[水路]],"")</f>
        <v>1</v>
      </c>
      <c r="D146" s="22" t="str">
        <f t="shared" si="8"/>
        <v>621</v>
      </c>
      <c r="E146" s="22">
        <f>IFERROR(テーブル_Swim015[[#This Row],[選手番号]],"")</f>
        <v>27</v>
      </c>
      <c r="F146" s="22" t="str">
        <f>IFERROR(VLOOKUP(E146,Sheet3!A:H,3,0),"")</f>
        <v xml:space="preserve">田村　　菫                    </v>
      </c>
      <c r="G146" s="22" t="str">
        <f>IFERROR(VLOOKUP(E146,Sheet3!A:H,8,0),"")</f>
        <v xml:space="preserve">五百木ＳＣ      </v>
      </c>
      <c r="H146" s="22" t="str">
        <f>IFERROR(VLOOKUP(E146,Sheet2!A:B,2,0),"")</f>
        <v/>
      </c>
      <c r="I146" s="22" t="str">
        <f t="shared" si="9"/>
        <v>276</v>
      </c>
      <c r="J146" s="22">
        <f t="shared" si="10"/>
        <v>2</v>
      </c>
      <c r="K146" s="22">
        <f t="shared" si="11"/>
        <v>1</v>
      </c>
    </row>
    <row r="147" spans="1:11" s="22" customFormat="1" x14ac:dyDescent="0.15">
      <c r="A147" s="22">
        <f>IFERROR(テーブル_Swim015[[#This Row],[競技番号]],"")</f>
        <v>6</v>
      </c>
      <c r="B147" s="22">
        <f>IFERROR(テーブル_Swim015[[#This Row],[組]],"")</f>
        <v>2</v>
      </c>
      <c r="C147" s="22">
        <f>IFERROR(テーブル_Swim015[[#This Row],[水路]],"")</f>
        <v>2</v>
      </c>
      <c r="D147" s="22" t="str">
        <f t="shared" si="8"/>
        <v>622</v>
      </c>
      <c r="E147" s="22">
        <f>IFERROR(テーブル_Swim015[[#This Row],[選手番号]],"")</f>
        <v>26</v>
      </c>
      <c r="F147" s="22" t="str">
        <f>IFERROR(VLOOKUP(E147,Sheet3!A:H,3,0),"")</f>
        <v xml:space="preserve">桑村　叶海                    </v>
      </c>
      <c r="G147" s="22" t="str">
        <f>IFERROR(VLOOKUP(E147,Sheet3!A:H,8,0),"")</f>
        <v xml:space="preserve">五百木ＳＣ      </v>
      </c>
      <c r="H147" s="22" t="str">
        <f>IFERROR(VLOOKUP(E147,Sheet2!A:B,2,0),"")</f>
        <v/>
      </c>
      <c r="I147" s="22" t="str">
        <f t="shared" ref="I147:I210" si="12">CONCATENATE(E147,A147)</f>
        <v>266</v>
      </c>
      <c r="J147" s="22">
        <f t="shared" ref="J147:J210" si="13">B147</f>
        <v>2</v>
      </c>
      <c r="K147" s="22">
        <f t="shared" ref="K147:K210" si="14">C147</f>
        <v>2</v>
      </c>
    </row>
    <row r="148" spans="1:11" s="22" customFormat="1" x14ac:dyDescent="0.15">
      <c r="A148" s="22">
        <f>IFERROR(テーブル_Swim015[[#This Row],[競技番号]],"")</f>
        <v>6</v>
      </c>
      <c r="B148" s="22">
        <f>IFERROR(テーブル_Swim015[[#This Row],[組]],"")</f>
        <v>2</v>
      </c>
      <c r="C148" s="22">
        <f>IFERROR(テーブル_Swim015[[#This Row],[水路]],"")</f>
        <v>3</v>
      </c>
      <c r="D148" s="22" t="str">
        <f t="shared" si="8"/>
        <v>623</v>
      </c>
      <c r="E148" s="22">
        <f>IFERROR(テーブル_Swim015[[#This Row],[選手番号]],"")</f>
        <v>25</v>
      </c>
      <c r="F148" s="22" t="str">
        <f>IFERROR(VLOOKUP(E148,Sheet3!A:H,3,0),"")</f>
        <v xml:space="preserve">大塚みらい                    </v>
      </c>
      <c r="G148" s="22" t="str">
        <f>IFERROR(VLOOKUP(E148,Sheet3!A:H,8,0),"")</f>
        <v xml:space="preserve">五百木ＳＣ      </v>
      </c>
      <c r="H148" s="22" t="str">
        <f>IFERROR(VLOOKUP(E148,Sheet2!A:B,2,0),"")</f>
        <v/>
      </c>
      <c r="I148" s="22" t="str">
        <f t="shared" si="12"/>
        <v>256</v>
      </c>
      <c r="J148" s="22">
        <f t="shared" si="13"/>
        <v>2</v>
      </c>
      <c r="K148" s="22">
        <f t="shared" si="14"/>
        <v>3</v>
      </c>
    </row>
    <row r="149" spans="1:11" s="22" customFormat="1" x14ac:dyDescent="0.15">
      <c r="A149" s="22">
        <f>IFERROR(テーブル_Swim015[[#This Row],[競技番号]],"")</f>
        <v>6</v>
      </c>
      <c r="B149" s="22">
        <f>IFERROR(テーブル_Swim015[[#This Row],[組]],"")</f>
        <v>2</v>
      </c>
      <c r="C149" s="22">
        <f>IFERROR(テーブル_Swim015[[#This Row],[水路]],"")</f>
        <v>4</v>
      </c>
      <c r="D149" s="22" t="str">
        <f t="shared" si="8"/>
        <v>624</v>
      </c>
      <c r="E149" s="22">
        <f>IFERROR(テーブル_Swim015[[#This Row],[選手番号]],"")</f>
        <v>213</v>
      </c>
      <c r="F149" s="22" t="str">
        <f>IFERROR(VLOOKUP(E149,Sheet3!A:H,3,0),"")</f>
        <v xml:space="preserve">高山　結衣                    </v>
      </c>
      <c r="G149" s="22" t="str">
        <f>IFERROR(VLOOKUP(E149,Sheet3!A:H,8,0),"")</f>
        <v xml:space="preserve">えいしSC北条    </v>
      </c>
      <c r="H149" s="22" t="str">
        <f>IFERROR(VLOOKUP(E149,Sheet2!A:B,2,0),"")</f>
        <v/>
      </c>
      <c r="I149" s="22" t="str">
        <f t="shared" si="12"/>
        <v>2136</v>
      </c>
      <c r="J149" s="22">
        <f t="shared" si="13"/>
        <v>2</v>
      </c>
      <c r="K149" s="22">
        <f t="shared" si="14"/>
        <v>4</v>
      </c>
    </row>
    <row r="150" spans="1:11" s="22" customFormat="1" x14ac:dyDescent="0.15">
      <c r="A150" s="22">
        <f>IFERROR(テーブル_Swim015[[#This Row],[競技番号]],"")</f>
        <v>6</v>
      </c>
      <c r="B150" s="22">
        <f>IFERROR(テーブル_Swim015[[#This Row],[組]],"")</f>
        <v>2</v>
      </c>
      <c r="C150" s="22">
        <f>IFERROR(テーブル_Swim015[[#This Row],[水路]],"")</f>
        <v>5</v>
      </c>
      <c r="D150" s="22" t="str">
        <f t="shared" si="8"/>
        <v>625</v>
      </c>
      <c r="E150" s="22">
        <f>IFERROR(テーブル_Swim015[[#This Row],[選手番号]],"")</f>
        <v>129</v>
      </c>
      <c r="F150" s="22" t="str">
        <f>IFERROR(VLOOKUP(E150,Sheet3!A:H,3,0),"")</f>
        <v xml:space="preserve">荒谷　結奏                    </v>
      </c>
      <c r="G150" s="22" t="str">
        <f>IFERROR(VLOOKUP(E150,Sheet3!A:H,8,0),"")</f>
        <v xml:space="preserve">フィッタ松山    </v>
      </c>
      <c r="H150" s="22" t="str">
        <f>IFERROR(VLOOKUP(E150,Sheet2!A:B,2,0),"")</f>
        <v/>
      </c>
      <c r="I150" s="22" t="str">
        <f t="shared" si="12"/>
        <v>1296</v>
      </c>
      <c r="J150" s="22">
        <f t="shared" si="13"/>
        <v>2</v>
      </c>
      <c r="K150" s="22">
        <f t="shared" si="14"/>
        <v>5</v>
      </c>
    </row>
    <row r="151" spans="1:11" s="22" customFormat="1" x14ac:dyDescent="0.15">
      <c r="A151" s="22">
        <f>IFERROR(テーブル_Swim015[[#This Row],[競技番号]],"")</f>
        <v>6</v>
      </c>
      <c r="B151" s="22">
        <f>IFERROR(テーブル_Swim015[[#This Row],[組]],"")</f>
        <v>2</v>
      </c>
      <c r="C151" s="22">
        <f>IFERROR(テーブル_Swim015[[#This Row],[水路]],"")</f>
        <v>6</v>
      </c>
      <c r="D151" s="22" t="str">
        <f t="shared" si="8"/>
        <v>626</v>
      </c>
      <c r="E151" s="22">
        <f>IFERROR(テーブル_Swim015[[#This Row],[選手番号]],"")</f>
        <v>29</v>
      </c>
      <c r="F151" s="22" t="str">
        <f>IFERROR(VLOOKUP(E151,Sheet3!A:H,3,0),"")</f>
        <v xml:space="preserve">秀野　　葵                    </v>
      </c>
      <c r="G151" s="22" t="str">
        <f>IFERROR(VLOOKUP(E151,Sheet3!A:H,8,0),"")</f>
        <v xml:space="preserve">五百木ＳＣ      </v>
      </c>
      <c r="H151" s="22" t="str">
        <f>IFERROR(VLOOKUP(E151,Sheet2!A:B,2,0),"")</f>
        <v/>
      </c>
      <c r="I151" s="22" t="str">
        <f t="shared" si="12"/>
        <v>296</v>
      </c>
      <c r="J151" s="22">
        <f t="shared" si="13"/>
        <v>2</v>
      </c>
      <c r="K151" s="22">
        <f t="shared" si="14"/>
        <v>6</v>
      </c>
    </row>
    <row r="152" spans="1:11" s="22" customFormat="1" x14ac:dyDescent="0.15">
      <c r="A152" s="22">
        <f>IFERROR(テーブル_Swim015[[#This Row],[競技番号]],"")</f>
        <v>7</v>
      </c>
      <c r="B152" s="22">
        <f>IFERROR(テーブル_Swim015[[#This Row],[組]],"")</f>
        <v>1</v>
      </c>
      <c r="C152" s="22">
        <f>IFERROR(テーブル_Swim015[[#This Row],[水路]],"")</f>
        <v>1</v>
      </c>
      <c r="D152" s="22" t="str">
        <f t="shared" si="8"/>
        <v>711</v>
      </c>
      <c r="E152" s="22">
        <f>IFERROR(テーブル_Swim015[[#This Row],[選手番号]],"")</f>
        <v>0</v>
      </c>
      <c r="F152" s="22" t="str">
        <f>IFERROR(VLOOKUP(E152,Sheet3!A:H,3,0),"")</f>
        <v/>
      </c>
      <c r="G152" s="22" t="str">
        <f>IFERROR(VLOOKUP(E152,Sheet3!A:H,8,0),"")</f>
        <v/>
      </c>
      <c r="H152" s="22" t="str">
        <f>IFERROR(VLOOKUP(E152,Sheet2!A:B,2,0),"")</f>
        <v/>
      </c>
      <c r="I152" s="22" t="str">
        <f t="shared" si="12"/>
        <v>07</v>
      </c>
      <c r="J152" s="22">
        <f t="shared" si="13"/>
        <v>1</v>
      </c>
      <c r="K152" s="22">
        <f t="shared" si="14"/>
        <v>1</v>
      </c>
    </row>
    <row r="153" spans="1:11" s="22" customFormat="1" x14ac:dyDescent="0.15">
      <c r="A153" s="22">
        <f>IFERROR(テーブル_Swim015[[#This Row],[競技番号]],"")</f>
        <v>7</v>
      </c>
      <c r="B153" s="22">
        <f>IFERROR(テーブル_Swim015[[#This Row],[組]],"")</f>
        <v>1</v>
      </c>
      <c r="C153" s="22">
        <f>IFERROR(テーブル_Swim015[[#This Row],[水路]],"")</f>
        <v>2</v>
      </c>
      <c r="D153" s="22" t="str">
        <f t="shared" si="8"/>
        <v>712</v>
      </c>
      <c r="E153" s="22">
        <f>IFERROR(テーブル_Swim015[[#This Row],[選手番号]],"")</f>
        <v>117</v>
      </c>
      <c r="F153" s="22" t="str">
        <f>IFERROR(VLOOKUP(E153,Sheet3!A:H,3,0),"")</f>
        <v xml:space="preserve">城戸　心呂                    </v>
      </c>
      <c r="G153" s="22" t="str">
        <f>IFERROR(VLOOKUP(E153,Sheet3!A:H,8,0),"")</f>
        <v xml:space="preserve">石原ＳＣ        </v>
      </c>
      <c r="H153" s="22" t="str">
        <f>IFERROR(VLOOKUP(E153,Sheet2!A:B,2,0),"")</f>
        <v/>
      </c>
      <c r="I153" s="22" t="str">
        <f t="shared" si="12"/>
        <v>1177</v>
      </c>
      <c r="J153" s="22">
        <f t="shared" si="13"/>
        <v>1</v>
      </c>
      <c r="K153" s="22">
        <f t="shared" si="14"/>
        <v>2</v>
      </c>
    </row>
    <row r="154" spans="1:11" s="22" customFormat="1" x14ac:dyDescent="0.15">
      <c r="A154" s="22">
        <f>IFERROR(テーブル_Swim015[[#This Row],[競技番号]],"")</f>
        <v>7</v>
      </c>
      <c r="B154" s="22">
        <f>IFERROR(テーブル_Swim015[[#This Row],[組]],"")</f>
        <v>1</v>
      </c>
      <c r="C154" s="22">
        <f>IFERROR(テーブル_Swim015[[#This Row],[水路]],"")</f>
        <v>3</v>
      </c>
      <c r="D154" s="22" t="str">
        <f t="shared" si="8"/>
        <v>713</v>
      </c>
      <c r="E154" s="22">
        <f>IFERROR(テーブル_Swim015[[#This Row],[選手番号]],"")</f>
        <v>127</v>
      </c>
      <c r="F154" s="22" t="str">
        <f>IFERROR(VLOOKUP(E154,Sheet3!A:H,3,0),"")</f>
        <v xml:space="preserve">山田　朔久                    </v>
      </c>
      <c r="G154" s="22" t="str">
        <f>IFERROR(VLOOKUP(E154,Sheet3!A:H,8,0),"")</f>
        <v xml:space="preserve">フィッタ松山    </v>
      </c>
      <c r="H154" s="22" t="str">
        <f>IFERROR(VLOOKUP(E154,Sheet2!A:B,2,0),"")</f>
        <v/>
      </c>
      <c r="I154" s="22" t="str">
        <f t="shared" si="12"/>
        <v>1277</v>
      </c>
      <c r="J154" s="22">
        <f t="shared" si="13"/>
        <v>1</v>
      </c>
      <c r="K154" s="22">
        <f t="shared" si="14"/>
        <v>3</v>
      </c>
    </row>
    <row r="155" spans="1:11" s="22" customFormat="1" x14ac:dyDescent="0.15">
      <c r="A155" s="22">
        <f>IFERROR(テーブル_Swim015[[#This Row],[競技番号]],"")</f>
        <v>7</v>
      </c>
      <c r="B155" s="22">
        <f>IFERROR(テーブル_Swim015[[#This Row],[組]],"")</f>
        <v>1</v>
      </c>
      <c r="C155" s="22">
        <f>IFERROR(テーブル_Swim015[[#This Row],[水路]],"")</f>
        <v>4</v>
      </c>
      <c r="D155" s="22" t="str">
        <f t="shared" si="8"/>
        <v>714</v>
      </c>
      <c r="E155" s="22">
        <f>IFERROR(テーブル_Swim015[[#This Row],[選手番号]],"")</f>
        <v>78</v>
      </c>
      <c r="F155" s="22" t="str">
        <f>IFERROR(VLOOKUP(E155,Sheet3!A:H,3,0),"")</f>
        <v xml:space="preserve">藤原琥太郎                    </v>
      </c>
      <c r="G155" s="22" t="str">
        <f>IFERROR(VLOOKUP(E155,Sheet3!A:H,8,0),"")</f>
        <v xml:space="preserve">ファイブテン    </v>
      </c>
      <c r="H155" s="22" t="str">
        <f>IFERROR(VLOOKUP(E155,Sheet2!A:B,2,0),"")</f>
        <v/>
      </c>
      <c r="I155" s="22" t="str">
        <f t="shared" si="12"/>
        <v>787</v>
      </c>
      <c r="J155" s="22">
        <f t="shared" si="13"/>
        <v>1</v>
      </c>
      <c r="K155" s="22">
        <f t="shared" si="14"/>
        <v>4</v>
      </c>
    </row>
    <row r="156" spans="1:11" s="22" customFormat="1" x14ac:dyDescent="0.15">
      <c r="A156" s="22">
        <f>IFERROR(テーブル_Swim015[[#This Row],[競技番号]],"")</f>
        <v>7</v>
      </c>
      <c r="B156" s="22">
        <f>IFERROR(テーブル_Swim015[[#This Row],[組]],"")</f>
        <v>1</v>
      </c>
      <c r="C156" s="22">
        <f>IFERROR(テーブル_Swim015[[#This Row],[水路]],"")</f>
        <v>5</v>
      </c>
      <c r="D156" s="22" t="str">
        <f t="shared" si="8"/>
        <v>715</v>
      </c>
      <c r="E156" s="22">
        <f>IFERROR(テーブル_Swim015[[#This Row],[選手番号]],"")</f>
        <v>0</v>
      </c>
      <c r="F156" s="22" t="str">
        <f>IFERROR(VLOOKUP(E156,Sheet3!A:H,3,0),"")</f>
        <v/>
      </c>
      <c r="G156" s="22" t="str">
        <f>IFERROR(VLOOKUP(E156,Sheet3!A:H,8,0),"")</f>
        <v/>
      </c>
      <c r="H156" s="22" t="str">
        <f>IFERROR(VLOOKUP(E156,Sheet2!A:B,2,0),"")</f>
        <v/>
      </c>
      <c r="I156" s="22" t="str">
        <f t="shared" si="12"/>
        <v>07</v>
      </c>
      <c r="J156" s="22">
        <f t="shared" si="13"/>
        <v>1</v>
      </c>
      <c r="K156" s="22">
        <f t="shared" si="14"/>
        <v>5</v>
      </c>
    </row>
    <row r="157" spans="1:11" s="22" customFormat="1" x14ac:dyDescent="0.15">
      <c r="A157" s="22">
        <f>IFERROR(テーブル_Swim015[[#This Row],[競技番号]],"")</f>
        <v>7</v>
      </c>
      <c r="B157" s="22">
        <f>IFERROR(テーブル_Swim015[[#This Row],[組]],"")</f>
        <v>1</v>
      </c>
      <c r="C157" s="22">
        <f>IFERROR(テーブル_Swim015[[#This Row],[水路]],"")</f>
        <v>6</v>
      </c>
      <c r="D157" s="22" t="str">
        <f t="shared" si="8"/>
        <v>716</v>
      </c>
      <c r="E157" s="22">
        <f>IFERROR(テーブル_Swim015[[#This Row],[選手番号]],"")</f>
        <v>0</v>
      </c>
      <c r="F157" s="22" t="str">
        <f>IFERROR(VLOOKUP(E157,Sheet3!A:H,3,0),"")</f>
        <v/>
      </c>
      <c r="G157" s="22" t="str">
        <f>IFERROR(VLOOKUP(E157,Sheet3!A:H,8,0),"")</f>
        <v/>
      </c>
      <c r="H157" s="22" t="str">
        <f>IFERROR(VLOOKUP(E157,Sheet2!A:B,2,0),"")</f>
        <v/>
      </c>
      <c r="I157" s="22" t="str">
        <f t="shared" si="12"/>
        <v>07</v>
      </c>
      <c r="J157" s="22">
        <f t="shared" si="13"/>
        <v>1</v>
      </c>
      <c r="K157" s="22">
        <f t="shared" si="14"/>
        <v>6</v>
      </c>
    </row>
    <row r="158" spans="1:11" s="22" customFormat="1" x14ac:dyDescent="0.15">
      <c r="A158" s="22">
        <f>IFERROR(テーブル_Swim015[[#This Row],[競技番号]],"")</f>
        <v>7</v>
      </c>
      <c r="B158" s="22">
        <f>IFERROR(テーブル_Swim015[[#This Row],[組]],"")</f>
        <v>2</v>
      </c>
      <c r="C158" s="22">
        <f>IFERROR(テーブル_Swim015[[#This Row],[水路]],"")</f>
        <v>1</v>
      </c>
      <c r="D158" s="22" t="str">
        <f t="shared" si="8"/>
        <v>721</v>
      </c>
      <c r="E158" s="22">
        <f>IFERROR(テーブル_Swim015[[#This Row],[選手番号]],"")</f>
        <v>12</v>
      </c>
      <c r="F158" s="22" t="str">
        <f>IFERROR(VLOOKUP(E158,Sheet3!A:H,3,0),"")</f>
        <v xml:space="preserve">田村　　然                    </v>
      </c>
      <c r="G158" s="22" t="str">
        <f>IFERROR(VLOOKUP(E158,Sheet3!A:H,8,0),"")</f>
        <v xml:space="preserve">五百木ＳＣ      </v>
      </c>
      <c r="H158" s="22" t="str">
        <f>IFERROR(VLOOKUP(E158,Sheet2!A:B,2,0),"")</f>
        <v/>
      </c>
      <c r="I158" s="22" t="str">
        <f t="shared" si="12"/>
        <v>127</v>
      </c>
      <c r="J158" s="22">
        <f t="shared" si="13"/>
        <v>2</v>
      </c>
      <c r="K158" s="22">
        <f t="shared" si="14"/>
        <v>1</v>
      </c>
    </row>
    <row r="159" spans="1:11" s="22" customFormat="1" x14ac:dyDescent="0.15">
      <c r="A159" s="22">
        <f>IFERROR(テーブル_Swim015[[#This Row],[競技番号]],"")</f>
        <v>7</v>
      </c>
      <c r="B159" s="22">
        <f>IFERROR(テーブル_Swim015[[#This Row],[組]],"")</f>
        <v>2</v>
      </c>
      <c r="C159" s="22">
        <f>IFERROR(テーブル_Swim015[[#This Row],[水路]],"")</f>
        <v>2</v>
      </c>
      <c r="D159" s="22" t="str">
        <f t="shared" si="8"/>
        <v>722</v>
      </c>
      <c r="E159" s="22">
        <f>IFERROR(テーブル_Swim015[[#This Row],[選手番号]],"")</f>
        <v>189</v>
      </c>
      <c r="F159" s="22" t="str">
        <f>IFERROR(VLOOKUP(E159,Sheet3!A:H,3,0),"")</f>
        <v xml:space="preserve">大森　真慶                    </v>
      </c>
      <c r="G159" s="22" t="str">
        <f>IFERROR(VLOOKUP(E159,Sheet3!A:H,8,0),"")</f>
        <v xml:space="preserve">ﾌｨｯﾀｴﾐﾌﾙ松前    </v>
      </c>
      <c r="H159" s="22" t="str">
        <f>IFERROR(VLOOKUP(E159,Sheet2!A:B,2,0),"")</f>
        <v/>
      </c>
      <c r="I159" s="22" t="str">
        <f t="shared" si="12"/>
        <v>1897</v>
      </c>
      <c r="J159" s="22">
        <f t="shared" si="13"/>
        <v>2</v>
      </c>
      <c r="K159" s="22">
        <f t="shared" si="14"/>
        <v>2</v>
      </c>
    </row>
    <row r="160" spans="1:11" s="22" customFormat="1" x14ac:dyDescent="0.15">
      <c r="A160" s="22">
        <f>IFERROR(テーブル_Swim015[[#This Row],[競技番号]],"")</f>
        <v>7</v>
      </c>
      <c r="B160" s="22">
        <f>IFERROR(テーブル_Swim015[[#This Row],[組]],"")</f>
        <v>2</v>
      </c>
      <c r="C160" s="22">
        <f>IFERROR(テーブル_Swim015[[#This Row],[水路]],"")</f>
        <v>3</v>
      </c>
      <c r="D160" s="22" t="str">
        <f t="shared" si="8"/>
        <v>723</v>
      </c>
      <c r="E160" s="22">
        <f>IFERROR(テーブル_Swim015[[#This Row],[選手番号]],"")</f>
        <v>64</v>
      </c>
      <c r="F160" s="22" t="str">
        <f>IFERROR(VLOOKUP(E160,Sheet3!A:H,3,0),"")</f>
        <v xml:space="preserve">中戸　琉銀                    </v>
      </c>
      <c r="G160" s="22" t="str">
        <f>IFERROR(VLOOKUP(E160,Sheet3!A:H,8,0),"")</f>
        <v xml:space="preserve">ＭＧ瀬戸内      </v>
      </c>
      <c r="H160" s="22" t="str">
        <f>IFERROR(VLOOKUP(E160,Sheet2!A:B,2,0),"")</f>
        <v/>
      </c>
      <c r="I160" s="22" t="str">
        <f t="shared" si="12"/>
        <v>647</v>
      </c>
      <c r="J160" s="22">
        <f t="shared" si="13"/>
        <v>2</v>
      </c>
      <c r="K160" s="22">
        <f t="shared" si="14"/>
        <v>3</v>
      </c>
    </row>
    <row r="161" spans="1:11" s="22" customFormat="1" x14ac:dyDescent="0.15">
      <c r="A161" s="22">
        <f>IFERROR(テーブル_Swim015[[#This Row],[競技番号]],"")</f>
        <v>7</v>
      </c>
      <c r="B161" s="22">
        <f>IFERROR(テーブル_Swim015[[#This Row],[組]],"")</f>
        <v>2</v>
      </c>
      <c r="C161" s="22">
        <f>IFERROR(テーブル_Swim015[[#This Row],[水路]],"")</f>
        <v>4</v>
      </c>
      <c r="D161" s="22" t="str">
        <f t="shared" si="8"/>
        <v>724</v>
      </c>
      <c r="E161" s="22">
        <f>IFERROR(テーブル_Swim015[[#This Row],[選手番号]],"")</f>
        <v>8</v>
      </c>
      <c r="F161" s="22" t="str">
        <f>IFERROR(VLOOKUP(E161,Sheet3!A:H,3,0),"")</f>
        <v xml:space="preserve">池田　昂生                    </v>
      </c>
      <c r="G161" s="22" t="str">
        <f>IFERROR(VLOOKUP(E161,Sheet3!A:H,8,0),"")</f>
        <v xml:space="preserve">五百木ＳＣ      </v>
      </c>
      <c r="H161" s="22" t="str">
        <f>IFERROR(VLOOKUP(E161,Sheet2!A:B,2,0),"")</f>
        <v/>
      </c>
      <c r="I161" s="22" t="str">
        <f t="shared" si="12"/>
        <v>87</v>
      </c>
      <c r="J161" s="22">
        <f t="shared" si="13"/>
        <v>2</v>
      </c>
      <c r="K161" s="22">
        <f t="shared" si="14"/>
        <v>4</v>
      </c>
    </row>
    <row r="162" spans="1:11" s="22" customFormat="1" x14ac:dyDescent="0.15">
      <c r="A162" s="22">
        <f>IFERROR(テーブル_Swim015[[#This Row],[競技番号]],"")</f>
        <v>7</v>
      </c>
      <c r="B162" s="22">
        <f>IFERROR(テーブル_Swim015[[#This Row],[組]],"")</f>
        <v>2</v>
      </c>
      <c r="C162" s="22">
        <f>IFERROR(テーブル_Swim015[[#This Row],[水路]],"")</f>
        <v>5</v>
      </c>
      <c r="D162" s="22" t="str">
        <f t="shared" si="8"/>
        <v>725</v>
      </c>
      <c r="E162" s="22">
        <f>IFERROR(テーブル_Swim015[[#This Row],[選手番号]],"")</f>
        <v>77</v>
      </c>
      <c r="F162" s="22" t="str">
        <f>IFERROR(VLOOKUP(E162,Sheet3!A:H,3,0),"")</f>
        <v xml:space="preserve">森田　蒼琉                    </v>
      </c>
      <c r="G162" s="22" t="str">
        <f>IFERROR(VLOOKUP(E162,Sheet3!A:H,8,0),"")</f>
        <v xml:space="preserve">ファイブテン    </v>
      </c>
      <c r="H162" s="22" t="str">
        <f>IFERROR(VLOOKUP(E162,Sheet2!A:B,2,0),"")</f>
        <v/>
      </c>
      <c r="I162" s="22" t="str">
        <f t="shared" si="12"/>
        <v>777</v>
      </c>
      <c r="J162" s="22">
        <f t="shared" si="13"/>
        <v>2</v>
      </c>
      <c r="K162" s="22">
        <f t="shared" si="14"/>
        <v>5</v>
      </c>
    </row>
    <row r="163" spans="1:11" s="22" customFormat="1" x14ac:dyDescent="0.15">
      <c r="A163" s="22">
        <f>IFERROR(テーブル_Swim015[[#This Row],[競技番号]],"")</f>
        <v>7</v>
      </c>
      <c r="B163" s="22">
        <f>IFERROR(テーブル_Swim015[[#This Row],[組]],"")</f>
        <v>2</v>
      </c>
      <c r="C163" s="22">
        <f>IFERROR(テーブル_Swim015[[#This Row],[水路]],"")</f>
        <v>6</v>
      </c>
      <c r="D163" s="22" t="str">
        <f t="shared" si="8"/>
        <v>726</v>
      </c>
      <c r="E163" s="22">
        <f>IFERROR(テーブル_Swim015[[#This Row],[選手番号]],"")</f>
        <v>0</v>
      </c>
      <c r="F163" s="22" t="str">
        <f>IFERROR(VLOOKUP(E163,Sheet3!A:H,3,0),"")</f>
        <v/>
      </c>
      <c r="G163" s="22" t="str">
        <f>IFERROR(VLOOKUP(E163,Sheet3!A:H,8,0),"")</f>
        <v/>
      </c>
      <c r="H163" s="22" t="str">
        <f>IFERROR(VLOOKUP(E163,Sheet2!A:B,2,0),"")</f>
        <v/>
      </c>
      <c r="I163" s="22" t="str">
        <f t="shared" si="12"/>
        <v>07</v>
      </c>
      <c r="J163" s="22">
        <f t="shared" si="13"/>
        <v>2</v>
      </c>
      <c r="K163" s="22">
        <f t="shared" si="14"/>
        <v>6</v>
      </c>
    </row>
    <row r="164" spans="1:11" s="22" customFormat="1" x14ac:dyDescent="0.15">
      <c r="A164" s="22">
        <f>IFERROR(テーブル_Swim015[[#This Row],[競技番号]],"")</f>
        <v>8</v>
      </c>
      <c r="B164" s="22">
        <f>IFERROR(テーブル_Swim015[[#This Row],[組]],"")</f>
        <v>1</v>
      </c>
      <c r="C164" s="22">
        <f>IFERROR(テーブル_Swim015[[#This Row],[水路]],"")</f>
        <v>1</v>
      </c>
      <c r="D164" s="22" t="str">
        <f t="shared" si="8"/>
        <v>811</v>
      </c>
      <c r="E164" s="22">
        <f>IFERROR(テーブル_Swim015[[#This Row],[選手番号]],"")</f>
        <v>0</v>
      </c>
      <c r="F164" s="22" t="str">
        <f>IFERROR(VLOOKUP(E164,Sheet3!A:H,3,0),"")</f>
        <v/>
      </c>
      <c r="G164" s="22" t="str">
        <f>IFERROR(VLOOKUP(E164,Sheet3!A:H,8,0),"")</f>
        <v/>
      </c>
      <c r="H164" s="22" t="str">
        <f>IFERROR(VLOOKUP(E164,Sheet2!A:B,2,0),"")</f>
        <v/>
      </c>
      <c r="I164" s="22" t="str">
        <f t="shared" si="12"/>
        <v>08</v>
      </c>
      <c r="J164" s="22">
        <f t="shared" si="13"/>
        <v>1</v>
      </c>
      <c r="K164" s="22">
        <f t="shared" si="14"/>
        <v>1</v>
      </c>
    </row>
    <row r="165" spans="1:11" s="22" customFormat="1" x14ac:dyDescent="0.15">
      <c r="A165" s="22">
        <f>IFERROR(テーブル_Swim015[[#This Row],[競技番号]],"")</f>
        <v>8</v>
      </c>
      <c r="B165" s="22">
        <f>IFERROR(テーブル_Swim015[[#This Row],[組]],"")</f>
        <v>1</v>
      </c>
      <c r="C165" s="22">
        <f>IFERROR(テーブル_Swim015[[#This Row],[水路]],"")</f>
        <v>2</v>
      </c>
      <c r="D165" s="22" t="str">
        <f t="shared" si="8"/>
        <v>812</v>
      </c>
      <c r="E165" s="22">
        <f>IFERROR(テーブル_Swim015[[#This Row],[選手番号]],"")</f>
        <v>199</v>
      </c>
      <c r="F165" s="22" t="str">
        <f>IFERROR(VLOOKUP(E165,Sheet3!A:H,3,0),"")</f>
        <v xml:space="preserve">内田　花埜                    </v>
      </c>
      <c r="G165" s="22" t="str">
        <f>IFERROR(VLOOKUP(E165,Sheet3!A:H,8,0),"")</f>
        <v xml:space="preserve">ﾌｨｯﾀ川之江      </v>
      </c>
      <c r="H165" s="22" t="str">
        <f>IFERROR(VLOOKUP(E165,Sheet2!A:B,2,0),"")</f>
        <v/>
      </c>
      <c r="I165" s="22" t="str">
        <f t="shared" si="12"/>
        <v>1998</v>
      </c>
      <c r="J165" s="22">
        <f t="shared" si="13"/>
        <v>1</v>
      </c>
      <c r="K165" s="22">
        <f t="shared" si="14"/>
        <v>2</v>
      </c>
    </row>
    <row r="166" spans="1:11" s="22" customFormat="1" x14ac:dyDescent="0.15">
      <c r="A166" s="22">
        <f>IFERROR(テーブル_Swim015[[#This Row],[競技番号]],"")</f>
        <v>8</v>
      </c>
      <c r="B166" s="22">
        <f>IFERROR(テーブル_Swim015[[#This Row],[組]],"")</f>
        <v>1</v>
      </c>
      <c r="C166" s="22">
        <f>IFERROR(テーブル_Swim015[[#This Row],[水路]],"")</f>
        <v>3</v>
      </c>
      <c r="D166" s="22" t="str">
        <f t="shared" si="8"/>
        <v>813</v>
      </c>
      <c r="E166" s="22">
        <f>IFERROR(テーブル_Swim015[[#This Row],[選手番号]],"")</f>
        <v>42</v>
      </c>
      <c r="F166" s="22" t="str">
        <f>IFERROR(VLOOKUP(E166,Sheet3!A:H,3,0),"")</f>
        <v xml:space="preserve">高内　七海                    </v>
      </c>
      <c r="G166" s="22" t="str">
        <f>IFERROR(VLOOKUP(E166,Sheet3!A:H,8,0),"")</f>
        <v xml:space="preserve">南海ＤＣ        </v>
      </c>
      <c r="H166" s="22" t="str">
        <f>IFERROR(VLOOKUP(E166,Sheet2!A:B,2,0),"")</f>
        <v/>
      </c>
      <c r="I166" s="22" t="str">
        <f t="shared" si="12"/>
        <v>428</v>
      </c>
      <c r="J166" s="22">
        <f t="shared" si="13"/>
        <v>1</v>
      </c>
      <c r="K166" s="22">
        <f t="shared" si="14"/>
        <v>3</v>
      </c>
    </row>
    <row r="167" spans="1:11" s="22" customFormat="1" x14ac:dyDescent="0.15">
      <c r="A167" s="22">
        <f>IFERROR(テーブル_Swim015[[#This Row],[競技番号]],"")</f>
        <v>8</v>
      </c>
      <c r="B167" s="22">
        <f>IFERROR(テーブル_Swim015[[#This Row],[組]],"")</f>
        <v>1</v>
      </c>
      <c r="C167" s="22">
        <f>IFERROR(テーブル_Swim015[[#This Row],[水路]],"")</f>
        <v>4</v>
      </c>
      <c r="D167" s="22" t="str">
        <f t="shared" si="8"/>
        <v>814</v>
      </c>
      <c r="E167" s="22">
        <f>IFERROR(テーブル_Swim015[[#This Row],[選手番号]],"")</f>
        <v>98</v>
      </c>
      <c r="F167" s="22" t="str">
        <f>IFERROR(VLOOKUP(E167,Sheet3!A:H,3,0),"")</f>
        <v xml:space="preserve">井上日菜子                    </v>
      </c>
      <c r="G167" s="22" t="str">
        <f>IFERROR(VLOOKUP(E167,Sheet3!A:H,8,0),"")</f>
        <v xml:space="preserve">八幡浜ＳＣ      </v>
      </c>
      <c r="H167" s="22" t="str">
        <f>IFERROR(VLOOKUP(E167,Sheet2!A:B,2,0),"")</f>
        <v/>
      </c>
      <c r="I167" s="22" t="str">
        <f t="shared" si="12"/>
        <v>988</v>
      </c>
      <c r="J167" s="22">
        <f t="shared" si="13"/>
        <v>1</v>
      </c>
      <c r="K167" s="22">
        <f t="shared" si="14"/>
        <v>4</v>
      </c>
    </row>
    <row r="168" spans="1:11" s="22" customFormat="1" x14ac:dyDescent="0.15">
      <c r="A168" s="22">
        <f>IFERROR(テーブル_Swim015[[#This Row],[競技番号]],"")</f>
        <v>8</v>
      </c>
      <c r="B168" s="22">
        <f>IFERROR(テーブル_Swim015[[#This Row],[組]],"")</f>
        <v>1</v>
      </c>
      <c r="C168" s="22">
        <f>IFERROR(テーブル_Swim015[[#This Row],[水路]],"")</f>
        <v>5</v>
      </c>
      <c r="D168" s="22" t="str">
        <f t="shared" si="8"/>
        <v>815</v>
      </c>
      <c r="E168" s="22">
        <f>IFERROR(テーブル_Swim015[[#This Row],[選手番号]],"")</f>
        <v>141</v>
      </c>
      <c r="F168" s="22" t="str">
        <f>IFERROR(VLOOKUP(E168,Sheet3!A:H,3,0),"")</f>
        <v xml:space="preserve">田坂　真唯                    </v>
      </c>
      <c r="G168" s="22" t="str">
        <f>IFERROR(VLOOKUP(E168,Sheet3!A:H,8,0),"")</f>
        <v xml:space="preserve">フィッタ重信    </v>
      </c>
      <c r="H168" s="22" t="str">
        <f>IFERROR(VLOOKUP(E168,Sheet2!A:B,2,0),"")</f>
        <v/>
      </c>
      <c r="I168" s="22" t="str">
        <f t="shared" si="12"/>
        <v>1418</v>
      </c>
      <c r="J168" s="22">
        <f t="shared" si="13"/>
        <v>1</v>
      </c>
      <c r="K168" s="22">
        <f t="shared" si="14"/>
        <v>5</v>
      </c>
    </row>
    <row r="169" spans="1:11" s="22" customFormat="1" x14ac:dyDescent="0.15">
      <c r="A169" s="22">
        <f>IFERROR(テーブル_Swim015[[#This Row],[競技番号]],"")</f>
        <v>8</v>
      </c>
      <c r="B169" s="22">
        <f>IFERROR(テーブル_Swim015[[#This Row],[組]],"")</f>
        <v>1</v>
      </c>
      <c r="C169" s="22">
        <f>IFERROR(テーブル_Swim015[[#This Row],[水路]],"")</f>
        <v>6</v>
      </c>
      <c r="D169" s="22" t="str">
        <f t="shared" si="8"/>
        <v>816</v>
      </c>
      <c r="E169" s="22">
        <f>IFERROR(テーブル_Swim015[[#This Row],[選手番号]],"")</f>
        <v>0</v>
      </c>
      <c r="F169" s="22" t="str">
        <f>IFERROR(VLOOKUP(E169,Sheet3!A:H,3,0),"")</f>
        <v/>
      </c>
      <c r="G169" s="22" t="str">
        <f>IFERROR(VLOOKUP(E169,Sheet3!A:H,8,0),"")</f>
        <v/>
      </c>
      <c r="H169" s="22" t="str">
        <f>IFERROR(VLOOKUP(E169,Sheet2!A:B,2,0),"")</f>
        <v/>
      </c>
      <c r="I169" s="22" t="str">
        <f t="shared" si="12"/>
        <v>08</v>
      </c>
      <c r="J169" s="22">
        <f t="shared" si="13"/>
        <v>1</v>
      </c>
      <c r="K169" s="22">
        <f t="shared" si="14"/>
        <v>6</v>
      </c>
    </row>
    <row r="170" spans="1:11" s="22" customFormat="1" x14ac:dyDescent="0.15">
      <c r="A170" s="22">
        <f>IFERROR(テーブル_Swim015[[#This Row],[競技番号]],"")</f>
        <v>9</v>
      </c>
      <c r="B170" s="22">
        <f>IFERROR(テーブル_Swim015[[#This Row],[組]],"")</f>
        <v>1</v>
      </c>
      <c r="C170" s="22">
        <f>IFERROR(テーブル_Swim015[[#This Row],[水路]],"")</f>
        <v>1</v>
      </c>
      <c r="D170" s="22" t="str">
        <f t="shared" si="8"/>
        <v>911</v>
      </c>
      <c r="E170" s="22">
        <f>IFERROR(テーブル_Swim015[[#This Row],[選手番号]],"")</f>
        <v>76</v>
      </c>
      <c r="F170" s="22" t="str">
        <f>IFERROR(VLOOKUP(E170,Sheet3!A:H,3,0),"")</f>
        <v xml:space="preserve">安藤　諒人                    </v>
      </c>
      <c r="G170" s="22" t="str">
        <f>IFERROR(VLOOKUP(E170,Sheet3!A:H,8,0),"")</f>
        <v xml:space="preserve">ファイブテン    </v>
      </c>
      <c r="H170" s="22" t="str">
        <f>IFERROR(VLOOKUP(E170,Sheet2!A:B,2,0),"")</f>
        <v/>
      </c>
      <c r="I170" s="22" t="str">
        <f t="shared" si="12"/>
        <v>769</v>
      </c>
      <c r="J170" s="22">
        <f t="shared" si="13"/>
        <v>1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9</v>
      </c>
      <c r="B171" s="22">
        <f>IFERROR(テーブル_Swim015[[#This Row],[組]],"")</f>
        <v>1</v>
      </c>
      <c r="C171" s="22">
        <f>IFERROR(テーブル_Swim015[[#This Row],[水路]],"")</f>
        <v>2</v>
      </c>
      <c r="D171" s="22" t="str">
        <f t="shared" si="8"/>
        <v>912</v>
      </c>
      <c r="E171" s="22">
        <f>IFERROR(テーブル_Swim015[[#This Row],[選手番号]],"")</f>
        <v>6</v>
      </c>
      <c r="F171" s="22" t="str">
        <f>IFERROR(VLOOKUP(E171,Sheet3!A:H,3,0),"")</f>
        <v xml:space="preserve">井上　叶登                    </v>
      </c>
      <c r="G171" s="22" t="str">
        <f>IFERROR(VLOOKUP(E171,Sheet3!A:H,8,0),"")</f>
        <v xml:space="preserve">五百木ＳＣ      </v>
      </c>
      <c r="H171" s="22" t="str">
        <f>IFERROR(VLOOKUP(E171,Sheet2!A:B,2,0),"")</f>
        <v/>
      </c>
      <c r="I171" s="22" t="str">
        <f t="shared" si="12"/>
        <v>69</v>
      </c>
      <c r="J171" s="22">
        <f t="shared" si="13"/>
        <v>1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9</v>
      </c>
      <c r="B172" s="22">
        <f>IFERROR(テーブル_Swim015[[#This Row],[組]],"")</f>
        <v>1</v>
      </c>
      <c r="C172" s="22">
        <f>IFERROR(テーブル_Swim015[[#This Row],[水路]],"")</f>
        <v>3</v>
      </c>
      <c r="D172" s="22" t="str">
        <f t="shared" si="8"/>
        <v>913</v>
      </c>
      <c r="E172" s="22">
        <f>IFERROR(テーブル_Swim015[[#This Row],[選手番号]],"")</f>
        <v>123</v>
      </c>
      <c r="F172" s="22" t="str">
        <f>IFERROR(VLOOKUP(E172,Sheet3!A:H,3,0),"")</f>
        <v xml:space="preserve">野田旺太郎                    </v>
      </c>
      <c r="G172" s="22" t="str">
        <f>IFERROR(VLOOKUP(E172,Sheet3!A:H,8,0),"")</f>
        <v xml:space="preserve">フィッタ松山    </v>
      </c>
      <c r="H172" s="22" t="str">
        <f>IFERROR(VLOOKUP(E172,Sheet2!A:B,2,0),"")</f>
        <v/>
      </c>
      <c r="I172" s="22" t="str">
        <f t="shared" si="12"/>
        <v>1239</v>
      </c>
      <c r="J172" s="22">
        <f t="shared" si="13"/>
        <v>1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9</v>
      </c>
      <c r="B173" s="22">
        <f>IFERROR(テーブル_Swim015[[#This Row],[組]],"")</f>
        <v>1</v>
      </c>
      <c r="C173" s="22">
        <f>IFERROR(テーブル_Swim015[[#This Row],[水路]],"")</f>
        <v>4</v>
      </c>
      <c r="D173" s="22" t="str">
        <f t="shared" si="8"/>
        <v>914</v>
      </c>
      <c r="E173" s="22">
        <f>IFERROR(テーブル_Swim015[[#This Row],[選手番号]],"")</f>
        <v>124</v>
      </c>
      <c r="F173" s="22" t="str">
        <f>IFERROR(VLOOKUP(E173,Sheet3!A:H,3,0),"")</f>
        <v xml:space="preserve">平野　　資                    </v>
      </c>
      <c r="G173" s="22" t="str">
        <f>IFERROR(VLOOKUP(E173,Sheet3!A:H,8,0),"")</f>
        <v xml:space="preserve">フィッタ松山    </v>
      </c>
      <c r="H173" s="22" t="str">
        <f>IFERROR(VLOOKUP(E173,Sheet2!A:B,2,0),"")</f>
        <v/>
      </c>
      <c r="I173" s="22" t="str">
        <f t="shared" si="12"/>
        <v>1249</v>
      </c>
      <c r="J173" s="22">
        <f t="shared" si="13"/>
        <v>1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9</v>
      </c>
      <c r="B174" s="22">
        <f>IFERROR(テーブル_Swim015[[#This Row],[組]],"")</f>
        <v>1</v>
      </c>
      <c r="C174" s="22">
        <f>IFERROR(テーブル_Swim015[[#This Row],[水路]],"")</f>
        <v>5</v>
      </c>
      <c r="D174" s="22" t="str">
        <f t="shared" si="8"/>
        <v>915</v>
      </c>
      <c r="E174" s="22">
        <f>IFERROR(テーブル_Swim015[[#This Row],[選手番号]],"")</f>
        <v>216</v>
      </c>
      <c r="F174" s="22" t="str">
        <f>IFERROR(VLOOKUP(E174,Sheet3!A:H,3,0),"")</f>
        <v xml:space="preserve">日淺琥太朗                    </v>
      </c>
      <c r="G174" s="22" t="str">
        <f>IFERROR(VLOOKUP(E174,Sheet3!A:H,8,0),"")</f>
        <v xml:space="preserve">AST             </v>
      </c>
      <c r="H174" s="22" t="str">
        <f>IFERROR(VLOOKUP(E174,Sheet2!A:B,2,0),"")</f>
        <v/>
      </c>
      <c r="I174" s="22" t="str">
        <f t="shared" si="12"/>
        <v>2169</v>
      </c>
      <c r="J174" s="22">
        <f t="shared" si="13"/>
        <v>1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9</v>
      </c>
      <c r="B175" s="22">
        <f>IFERROR(テーブル_Swim015[[#This Row],[組]],"")</f>
        <v>1</v>
      </c>
      <c r="C175" s="22">
        <f>IFERROR(テーブル_Swim015[[#This Row],[水路]],"")</f>
        <v>6</v>
      </c>
      <c r="D175" s="22" t="str">
        <f t="shared" si="8"/>
        <v>916</v>
      </c>
      <c r="E175" s="22">
        <f>IFERROR(テーブル_Swim015[[#This Row],[選手番号]],"")</f>
        <v>0</v>
      </c>
      <c r="F175" s="22" t="str">
        <f>IFERROR(VLOOKUP(E175,Sheet3!A:H,3,0),"")</f>
        <v/>
      </c>
      <c r="G175" s="22" t="str">
        <f>IFERROR(VLOOKUP(E175,Sheet3!A:H,8,0),"")</f>
        <v/>
      </c>
      <c r="H175" s="22" t="str">
        <f>IFERROR(VLOOKUP(E175,Sheet2!A:B,2,0),"")</f>
        <v/>
      </c>
      <c r="I175" s="22" t="str">
        <f t="shared" si="12"/>
        <v>09</v>
      </c>
      <c r="J175" s="22">
        <f t="shared" si="13"/>
        <v>1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10</v>
      </c>
      <c r="B176" s="22">
        <f>IFERROR(テーブル_Swim015[[#This Row],[組]],"")</f>
        <v>1</v>
      </c>
      <c r="C176" s="22">
        <f>IFERROR(テーブル_Swim015[[#This Row],[水路]],"")</f>
        <v>1</v>
      </c>
      <c r="D176" s="22" t="str">
        <f t="shared" si="8"/>
        <v>1011</v>
      </c>
      <c r="E176" s="22">
        <f>IFERROR(テーブル_Swim015[[#This Row],[選手番号]],"")</f>
        <v>110</v>
      </c>
      <c r="F176" s="22" t="str">
        <f>IFERROR(VLOOKUP(E176,Sheet3!A:H,3,0),"")</f>
        <v xml:space="preserve">永田　実悠                    </v>
      </c>
      <c r="G176" s="22" t="str">
        <f>IFERROR(VLOOKUP(E176,Sheet3!A:H,8,0),"")</f>
        <v xml:space="preserve">アズサ松山      </v>
      </c>
      <c r="H176" s="22" t="str">
        <f>IFERROR(VLOOKUP(E176,Sheet2!A:B,2,0),"")</f>
        <v/>
      </c>
      <c r="I176" s="22" t="str">
        <f t="shared" si="12"/>
        <v>11010</v>
      </c>
      <c r="J176" s="22">
        <f t="shared" si="13"/>
        <v>1</v>
      </c>
      <c r="K176" s="22">
        <f t="shared" si="14"/>
        <v>1</v>
      </c>
    </row>
    <row r="177" spans="1:11" s="22" customFormat="1" x14ac:dyDescent="0.15">
      <c r="A177" s="22">
        <f>IFERROR(テーブル_Swim015[[#This Row],[競技番号]],"")</f>
        <v>10</v>
      </c>
      <c r="B177" s="22">
        <f>IFERROR(テーブル_Swim015[[#This Row],[組]],"")</f>
        <v>1</v>
      </c>
      <c r="C177" s="22">
        <f>IFERROR(テーブル_Swim015[[#This Row],[水路]],"")</f>
        <v>2</v>
      </c>
      <c r="D177" s="22" t="str">
        <f t="shared" si="8"/>
        <v>1012</v>
      </c>
      <c r="E177" s="22">
        <f>IFERROR(テーブル_Swim015[[#This Row],[選手番号]],"")</f>
        <v>200</v>
      </c>
      <c r="F177" s="22" t="str">
        <f>IFERROR(VLOOKUP(E177,Sheet3!A:H,3,0),"")</f>
        <v xml:space="preserve">森實　真江                    </v>
      </c>
      <c r="G177" s="22" t="str">
        <f>IFERROR(VLOOKUP(E177,Sheet3!A:H,8,0),"")</f>
        <v xml:space="preserve">ﾌｨｯﾀ川之江      </v>
      </c>
      <c r="H177" s="22" t="str">
        <f>IFERROR(VLOOKUP(E177,Sheet2!A:B,2,0),"")</f>
        <v/>
      </c>
      <c r="I177" s="22" t="str">
        <f t="shared" si="12"/>
        <v>20010</v>
      </c>
      <c r="J177" s="22">
        <f t="shared" si="13"/>
        <v>1</v>
      </c>
      <c r="K177" s="22">
        <f t="shared" si="14"/>
        <v>2</v>
      </c>
    </row>
    <row r="178" spans="1:11" s="22" customFormat="1" x14ac:dyDescent="0.15">
      <c r="A178" s="22">
        <f>IFERROR(テーブル_Swim015[[#This Row],[競技番号]],"")</f>
        <v>10</v>
      </c>
      <c r="B178" s="22">
        <f>IFERROR(テーブル_Swim015[[#This Row],[組]],"")</f>
        <v>1</v>
      </c>
      <c r="C178" s="22">
        <f>IFERROR(テーブル_Swim015[[#This Row],[水路]],"")</f>
        <v>3</v>
      </c>
      <c r="D178" s="22" t="str">
        <f t="shared" si="8"/>
        <v>1013</v>
      </c>
      <c r="E178" s="22">
        <f>IFERROR(テーブル_Swim015[[#This Row],[選手番号]],"")</f>
        <v>52</v>
      </c>
      <c r="F178" s="22" t="str">
        <f>IFERROR(VLOOKUP(E178,Sheet3!A:H,3,0),"")</f>
        <v xml:space="preserve">内田　侑花                    </v>
      </c>
      <c r="G178" s="22" t="str">
        <f>IFERROR(VLOOKUP(E178,Sheet3!A:H,8,0),"")</f>
        <v xml:space="preserve">ｴﾘｴｰﾙSRT        </v>
      </c>
      <c r="H178" s="22" t="str">
        <f>IFERROR(VLOOKUP(E178,Sheet2!A:B,2,0),"")</f>
        <v/>
      </c>
      <c r="I178" s="22" t="str">
        <f t="shared" si="12"/>
        <v>5210</v>
      </c>
      <c r="J178" s="22">
        <f t="shared" si="13"/>
        <v>1</v>
      </c>
      <c r="K178" s="22">
        <f t="shared" si="14"/>
        <v>3</v>
      </c>
    </row>
    <row r="179" spans="1:11" s="22" customFormat="1" x14ac:dyDescent="0.15">
      <c r="A179" s="22">
        <f>IFERROR(テーブル_Swim015[[#This Row],[競技番号]],"")</f>
        <v>10</v>
      </c>
      <c r="B179" s="22">
        <f>IFERROR(テーブル_Swim015[[#This Row],[組]],"")</f>
        <v>1</v>
      </c>
      <c r="C179" s="22">
        <f>IFERROR(テーブル_Swim015[[#This Row],[水路]],"")</f>
        <v>4</v>
      </c>
      <c r="D179" s="22" t="str">
        <f t="shared" si="8"/>
        <v>1014</v>
      </c>
      <c r="E179" s="22">
        <f>IFERROR(テーブル_Swim015[[#This Row],[選手番号]],"")</f>
        <v>212</v>
      </c>
      <c r="F179" s="22" t="str">
        <f>IFERROR(VLOOKUP(E179,Sheet3!A:H,3,0),"")</f>
        <v xml:space="preserve">越智心桜莉                    </v>
      </c>
      <c r="G179" s="22" t="str">
        <f>IFERROR(VLOOKUP(E179,Sheet3!A:H,8,0),"")</f>
        <v xml:space="preserve">えいしSC北条    </v>
      </c>
      <c r="H179" s="22" t="str">
        <f>IFERROR(VLOOKUP(E179,Sheet2!A:B,2,0),"")</f>
        <v/>
      </c>
      <c r="I179" s="22" t="str">
        <f t="shared" si="12"/>
        <v>21210</v>
      </c>
      <c r="J179" s="22">
        <f t="shared" si="13"/>
        <v>1</v>
      </c>
      <c r="K179" s="22">
        <f t="shared" si="14"/>
        <v>4</v>
      </c>
    </row>
    <row r="180" spans="1:11" s="22" customFormat="1" x14ac:dyDescent="0.15">
      <c r="A180" s="22">
        <f>IFERROR(テーブル_Swim015[[#This Row],[競技番号]],"")</f>
        <v>10</v>
      </c>
      <c r="B180" s="22">
        <f>IFERROR(テーブル_Swim015[[#This Row],[組]],"")</f>
        <v>1</v>
      </c>
      <c r="C180" s="22">
        <f>IFERROR(テーブル_Swim015[[#This Row],[水路]],"")</f>
        <v>5</v>
      </c>
      <c r="D180" s="22" t="str">
        <f t="shared" si="8"/>
        <v>1015</v>
      </c>
      <c r="E180" s="22">
        <f>IFERROR(テーブル_Swim015[[#This Row],[選手番号]],"")</f>
        <v>131</v>
      </c>
      <c r="F180" s="22" t="str">
        <f>IFERROR(VLOOKUP(E180,Sheet3!A:H,3,0),"")</f>
        <v xml:space="preserve">西田　瑚雪                    </v>
      </c>
      <c r="G180" s="22" t="str">
        <f>IFERROR(VLOOKUP(E180,Sheet3!A:H,8,0),"")</f>
        <v xml:space="preserve">フィッタ松山    </v>
      </c>
      <c r="H180" s="22" t="str">
        <f>IFERROR(VLOOKUP(E180,Sheet2!A:B,2,0),"")</f>
        <v/>
      </c>
      <c r="I180" s="22" t="str">
        <f t="shared" si="12"/>
        <v>13110</v>
      </c>
      <c r="J180" s="22">
        <f t="shared" si="13"/>
        <v>1</v>
      </c>
      <c r="K180" s="22">
        <f t="shared" si="14"/>
        <v>5</v>
      </c>
    </row>
    <row r="181" spans="1:11" s="22" customFormat="1" x14ac:dyDescent="0.15">
      <c r="A181" s="22">
        <f>IFERROR(テーブル_Swim015[[#This Row],[競技番号]],"")</f>
        <v>10</v>
      </c>
      <c r="B181" s="22">
        <f>IFERROR(テーブル_Swim015[[#This Row],[組]],"")</f>
        <v>1</v>
      </c>
      <c r="C181" s="22">
        <f>IFERROR(テーブル_Swim015[[#This Row],[水路]],"")</f>
        <v>6</v>
      </c>
      <c r="D181" s="22" t="str">
        <f t="shared" si="8"/>
        <v>1016</v>
      </c>
      <c r="E181" s="22">
        <f>IFERROR(テーブル_Swim015[[#This Row],[選手番号]],"")</f>
        <v>208</v>
      </c>
      <c r="F181" s="22" t="str">
        <f>IFERROR(VLOOKUP(E181,Sheet3!A:H,3,0),"")</f>
        <v xml:space="preserve">越智　南月                    </v>
      </c>
      <c r="G181" s="22" t="str">
        <f>IFERROR(VLOOKUP(E181,Sheet3!A:H,8,0),"")</f>
        <v xml:space="preserve">コナミ松山      </v>
      </c>
      <c r="H181" s="22" t="str">
        <f>IFERROR(VLOOKUP(E181,Sheet2!A:B,2,0),"")</f>
        <v/>
      </c>
      <c r="I181" s="22" t="str">
        <f t="shared" si="12"/>
        <v>20810</v>
      </c>
      <c r="J181" s="22">
        <f t="shared" si="13"/>
        <v>1</v>
      </c>
      <c r="K181" s="22">
        <f t="shared" si="14"/>
        <v>6</v>
      </c>
    </row>
    <row r="182" spans="1:11" s="22" customFormat="1" x14ac:dyDescent="0.15">
      <c r="A182" s="22">
        <f>IFERROR(テーブル_Swim015[[#This Row],[競技番号]],"")</f>
        <v>11</v>
      </c>
      <c r="B182" s="22">
        <f>IFERROR(テーブル_Swim015[[#This Row],[組]],"")</f>
        <v>1</v>
      </c>
      <c r="C182" s="22">
        <f>IFERROR(テーブル_Swim015[[#This Row],[水路]],"")</f>
        <v>1</v>
      </c>
      <c r="D182" s="22" t="str">
        <f t="shared" si="8"/>
        <v>1111</v>
      </c>
      <c r="E182" s="22">
        <f>IFERROR(テーブル_Swim015[[#This Row],[選手番号]],"")</f>
        <v>0</v>
      </c>
      <c r="F182" s="22" t="str">
        <f>IFERROR(VLOOKUP(E182,Sheet3!A:H,3,0),"")</f>
        <v/>
      </c>
      <c r="G182" s="22" t="str">
        <f>IFERROR(VLOOKUP(E182,Sheet3!A:H,8,0),"")</f>
        <v/>
      </c>
      <c r="H182" s="22" t="str">
        <f>IFERROR(VLOOKUP(E182,Sheet2!A:B,2,0),"")</f>
        <v/>
      </c>
      <c r="I182" s="22" t="str">
        <f t="shared" si="12"/>
        <v>011</v>
      </c>
      <c r="J182" s="22">
        <f t="shared" si="13"/>
        <v>1</v>
      </c>
      <c r="K182" s="22">
        <f t="shared" si="14"/>
        <v>1</v>
      </c>
    </row>
    <row r="183" spans="1:11" s="22" customFormat="1" x14ac:dyDescent="0.15">
      <c r="A183" s="22">
        <f>IFERROR(テーブル_Swim015[[#This Row],[競技番号]],"")</f>
        <v>11</v>
      </c>
      <c r="B183" s="22">
        <f>IFERROR(テーブル_Swim015[[#This Row],[組]],"")</f>
        <v>1</v>
      </c>
      <c r="C183" s="22">
        <f>IFERROR(テーブル_Swim015[[#This Row],[水路]],"")</f>
        <v>2</v>
      </c>
      <c r="D183" s="22" t="str">
        <f t="shared" si="8"/>
        <v>1112</v>
      </c>
      <c r="E183" s="22">
        <f>IFERROR(テーブル_Swim015[[#This Row],[選手番号]],"")</f>
        <v>0</v>
      </c>
      <c r="F183" s="22" t="str">
        <f>IFERROR(VLOOKUP(E183,Sheet3!A:H,3,0),"")</f>
        <v/>
      </c>
      <c r="G183" s="22" t="str">
        <f>IFERROR(VLOOKUP(E183,Sheet3!A:H,8,0),"")</f>
        <v/>
      </c>
      <c r="H183" s="22" t="str">
        <f>IFERROR(VLOOKUP(E183,Sheet2!A:B,2,0),"")</f>
        <v/>
      </c>
      <c r="I183" s="22" t="str">
        <f t="shared" si="12"/>
        <v>011</v>
      </c>
      <c r="J183" s="22">
        <f t="shared" si="13"/>
        <v>1</v>
      </c>
      <c r="K183" s="22">
        <f t="shared" si="14"/>
        <v>2</v>
      </c>
    </row>
    <row r="184" spans="1:11" s="22" customFormat="1" x14ac:dyDescent="0.15">
      <c r="A184" s="22">
        <f>IFERROR(テーブル_Swim015[[#This Row],[競技番号]],"")</f>
        <v>11</v>
      </c>
      <c r="B184" s="22">
        <f>IFERROR(テーブル_Swim015[[#This Row],[組]],"")</f>
        <v>1</v>
      </c>
      <c r="C184" s="22">
        <f>IFERROR(テーブル_Swim015[[#This Row],[水路]],"")</f>
        <v>3</v>
      </c>
      <c r="D184" s="22" t="str">
        <f t="shared" si="8"/>
        <v>1113</v>
      </c>
      <c r="E184" s="22">
        <f>IFERROR(テーブル_Swim015[[#This Row],[選手番号]],"")</f>
        <v>188</v>
      </c>
      <c r="F184" s="22" t="str">
        <f>IFERROR(VLOOKUP(E184,Sheet3!A:H,3,0),"")</f>
        <v xml:space="preserve">大石　陵雅                    </v>
      </c>
      <c r="G184" s="22" t="str">
        <f>IFERROR(VLOOKUP(E184,Sheet3!A:H,8,0),"")</f>
        <v xml:space="preserve">ﾌｨｯﾀｴﾐﾌﾙ松前    </v>
      </c>
      <c r="H184" s="22" t="str">
        <f>IFERROR(VLOOKUP(E184,Sheet2!A:B,2,0),"")</f>
        <v/>
      </c>
      <c r="I184" s="22" t="str">
        <f t="shared" si="12"/>
        <v>18811</v>
      </c>
      <c r="J184" s="22">
        <f t="shared" si="13"/>
        <v>1</v>
      </c>
      <c r="K184" s="22">
        <f t="shared" si="14"/>
        <v>3</v>
      </c>
    </row>
    <row r="185" spans="1:11" s="22" customFormat="1" x14ac:dyDescent="0.15">
      <c r="A185" s="22">
        <f>IFERROR(テーブル_Swim015[[#This Row],[競技番号]],"")</f>
        <v>11</v>
      </c>
      <c r="B185" s="22">
        <f>IFERROR(テーブル_Swim015[[#This Row],[組]],"")</f>
        <v>1</v>
      </c>
      <c r="C185" s="22">
        <f>IFERROR(テーブル_Swim015[[#This Row],[水路]],"")</f>
        <v>4</v>
      </c>
      <c r="D185" s="22" t="str">
        <f t="shared" si="8"/>
        <v>1114</v>
      </c>
      <c r="E185" s="22">
        <f>IFERROR(テーブル_Swim015[[#This Row],[選手番号]],"")</f>
        <v>203</v>
      </c>
      <c r="F185" s="22" t="str">
        <f>IFERROR(VLOOKUP(E185,Sheet3!A:H,3,0),"")</f>
        <v xml:space="preserve">兵頭　煌晟                    </v>
      </c>
      <c r="G185" s="22" t="str">
        <f>IFERROR(VLOOKUP(E185,Sheet3!A:H,8,0),"")</f>
        <v xml:space="preserve">コナミ松山      </v>
      </c>
      <c r="H185" s="22" t="str">
        <f>IFERROR(VLOOKUP(E185,Sheet2!A:B,2,0),"")</f>
        <v/>
      </c>
      <c r="I185" s="22" t="str">
        <f t="shared" si="12"/>
        <v>20311</v>
      </c>
      <c r="J185" s="22">
        <f t="shared" si="13"/>
        <v>1</v>
      </c>
      <c r="K185" s="22">
        <f t="shared" si="14"/>
        <v>4</v>
      </c>
    </row>
    <row r="186" spans="1:11" s="22" customFormat="1" x14ac:dyDescent="0.15">
      <c r="A186" s="22">
        <f>IFERROR(テーブル_Swim015[[#This Row],[競技番号]],"")</f>
        <v>11</v>
      </c>
      <c r="B186" s="22">
        <f>IFERROR(テーブル_Swim015[[#This Row],[組]],"")</f>
        <v>1</v>
      </c>
      <c r="C186" s="22">
        <f>IFERROR(テーブル_Swim015[[#This Row],[水路]],"")</f>
        <v>5</v>
      </c>
      <c r="D186" s="22" t="str">
        <f t="shared" si="8"/>
        <v>1115</v>
      </c>
      <c r="E186" s="22">
        <f>IFERROR(テーブル_Swim015[[#This Row],[選手番号]],"")</f>
        <v>0</v>
      </c>
      <c r="F186" s="22" t="str">
        <f>IFERROR(VLOOKUP(E186,Sheet3!A:H,3,0),"")</f>
        <v/>
      </c>
      <c r="G186" s="22" t="str">
        <f>IFERROR(VLOOKUP(E186,Sheet3!A:H,8,0),"")</f>
        <v/>
      </c>
      <c r="H186" s="22" t="str">
        <f>IFERROR(VLOOKUP(E186,Sheet2!A:B,2,0),"")</f>
        <v/>
      </c>
      <c r="I186" s="22" t="str">
        <f t="shared" si="12"/>
        <v>011</v>
      </c>
      <c r="J186" s="22">
        <f t="shared" si="13"/>
        <v>1</v>
      </c>
      <c r="K186" s="22">
        <f t="shared" si="14"/>
        <v>5</v>
      </c>
    </row>
    <row r="187" spans="1:11" s="22" customFormat="1" x14ac:dyDescent="0.15">
      <c r="A187" s="22">
        <f>IFERROR(テーブル_Swim015[[#This Row],[競技番号]],"")</f>
        <v>11</v>
      </c>
      <c r="B187" s="22">
        <f>IFERROR(テーブル_Swim015[[#This Row],[組]],"")</f>
        <v>1</v>
      </c>
      <c r="C187" s="22">
        <f>IFERROR(テーブル_Swim015[[#This Row],[水路]],"")</f>
        <v>6</v>
      </c>
      <c r="D187" s="22" t="str">
        <f t="shared" si="8"/>
        <v>1116</v>
      </c>
      <c r="E187" s="22">
        <f>IFERROR(テーブル_Swim015[[#This Row],[選手番号]],"")</f>
        <v>0</v>
      </c>
      <c r="F187" s="22" t="str">
        <f>IFERROR(VLOOKUP(E187,Sheet3!A:H,3,0),"")</f>
        <v/>
      </c>
      <c r="G187" s="22" t="str">
        <f>IFERROR(VLOOKUP(E187,Sheet3!A:H,8,0),"")</f>
        <v/>
      </c>
      <c r="H187" s="22" t="str">
        <f>IFERROR(VLOOKUP(E187,Sheet2!A:B,2,0),"")</f>
        <v/>
      </c>
      <c r="I187" s="22" t="str">
        <f t="shared" si="12"/>
        <v>011</v>
      </c>
      <c r="J187" s="22">
        <f t="shared" si="13"/>
        <v>1</v>
      </c>
      <c r="K187" s="22">
        <f t="shared" si="14"/>
        <v>6</v>
      </c>
    </row>
    <row r="188" spans="1:11" s="22" customFormat="1" x14ac:dyDescent="0.15">
      <c r="A188" s="22">
        <f>IFERROR(テーブル_Swim015[[#This Row],[競技番号]],"")</f>
        <v>12</v>
      </c>
      <c r="B188" s="22">
        <f>IFERROR(テーブル_Swim015[[#This Row],[組]],"")</f>
        <v>1</v>
      </c>
      <c r="C188" s="22">
        <f>IFERROR(テーブル_Swim015[[#This Row],[水路]],"")</f>
        <v>1</v>
      </c>
      <c r="D188" s="22" t="str">
        <f t="shared" si="8"/>
        <v>1211</v>
      </c>
      <c r="E188" s="22">
        <f>IFERROR(テーブル_Swim015[[#This Row],[選手番号]],"")</f>
        <v>149</v>
      </c>
      <c r="F188" s="22" t="str">
        <f>IFERROR(VLOOKUP(E188,Sheet3!A:H,3,0),"")</f>
        <v xml:space="preserve">宮中　彩希                    </v>
      </c>
      <c r="G188" s="22" t="str">
        <f>IFERROR(VLOOKUP(E188,Sheet3!A:H,8,0),"")</f>
        <v xml:space="preserve">リー保内        </v>
      </c>
      <c r="H188" s="22" t="str">
        <f>IFERROR(VLOOKUP(E188,Sheet2!A:B,2,0),"")</f>
        <v/>
      </c>
      <c r="I188" s="22" t="str">
        <f t="shared" si="12"/>
        <v>14912</v>
      </c>
      <c r="J188" s="22">
        <f t="shared" si="13"/>
        <v>1</v>
      </c>
      <c r="K188" s="22">
        <f t="shared" si="14"/>
        <v>1</v>
      </c>
    </row>
    <row r="189" spans="1:11" s="22" customFormat="1" x14ac:dyDescent="0.15">
      <c r="A189" s="22">
        <f>IFERROR(テーブル_Swim015[[#This Row],[競技番号]],"")</f>
        <v>12</v>
      </c>
      <c r="B189" s="22">
        <f>IFERROR(テーブル_Swim015[[#This Row],[組]],"")</f>
        <v>1</v>
      </c>
      <c r="C189" s="22">
        <f>IFERROR(テーブル_Swim015[[#This Row],[水路]],"")</f>
        <v>2</v>
      </c>
      <c r="D189" s="22" t="str">
        <f t="shared" si="8"/>
        <v>1212</v>
      </c>
      <c r="E189" s="22">
        <f>IFERROR(テーブル_Swim015[[#This Row],[選手番号]],"")</f>
        <v>100</v>
      </c>
      <c r="F189" s="22" t="str">
        <f>IFERROR(VLOOKUP(E189,Sheet3!A:H,3,0),"")</f>
        <v xml:space="preserve">岡本　未来                    </v>
      </c>
      <c r="G189" s="22" t="str">
        <f>IFERROR(VLOOKUP(E189,Sheet3!A:H,8,0),"")</f>
        <v xml:space="preserve">八幡浜ＳＣ      </v>
      </c>
      <c r="H189" s="22" t="str">
        <f>IFERROR(VLOOKUP(E189,Sheet2!A:B,2,0),"")</f>
        <v/>
      </c>
      <c r="I189" s="22" t="str">
        <f t="shared" si="12"/>
        <v>10012</v>
      </c>
      <c r="J189" s="22">
        <f t="shared" si="13"/>
        <v>1</v>
      </c>
      <c r="K189" s="22">
        <f t="shared" si="14"/>
        <v>2</v>
      </c>
    </row>
    <row r="190" spans="1:11" s="22" customFormat="1" x14ac:dyDescent="0.15">
      <c r="A190" s="22">
        <f>IFERROR(テーブル_Swim015[[#This Row],[競技番号]],"")</f>
        <v>12</v>
      </c>
      <c r="B190" s="22">
        <f>IFERROR(テーブル_Swim015[[#This Row],[組]],"")</f>
        <v>1</v>
      </c>
      <c r="C190" s="22">
        <f>IFERROR(テーブル_Swim015[[#This Row],[水路]],"")</f>
        <v>3</v>
      </c>
      <c r="D190" s="22" t="str">
        <f t="shared" si="8"/>
        <v>1213</v>
      </c>
      <c r="E190" s="22">
        <f>IFERROR(テーブル_Swim015[[#This Row],[選手番号]],"")</f>
        <v>193</v>
      </c>
      <c r="F190" s="22" t="str">
        <f>IFERROR(VLOOKUP(E190,Sheet3!A:H,3,0),"")</f>
        <v xml:space="preserve">菅　　百花                    </v>
      </c>
      <c r="G190" s="22" t="str">
        <f>IFERROR(VLOOKUP(E190,Sheet3!A:H,8,0),"")</f>
        <v xml:space="preserve">ﾌｨｯﾀｴﾐﾌﾙ松前    </v>
      </c>
      <c r="H190" s="22" t="str">
        <f>IFERROR(VLOOKUP(E190,Sheet2!A:B,2,0),"")</f>
        <v/>
      </c>
      <c r="I190" s="22" t="str">
        <f t="shared" si="12"/>
        <v>19312</v>
      </c>
      <c r="J190" s="22">
        <f t="shared" si="13"/>
        <v>1</v>
      </c>
      <c r="K190" s="22">
        <f t="shared" si="14"/>
        <v>3</v>
      </c>
    </row>
    <row r="191" spans="1:11" s="22" customFormat="1" x14ac:dyDescent="0.15">
      <c r="A191" s="22">
        <f>IFERROR(テーブル_Swim015[[#This Row],[競技番号]],"")</f>
        <v>12</v>
      </c>
      <c r="B191" s="22">
        <f>IFERROR(テーブル_Swim015[[#This Row],[組]],"")</f>
        <v>1</v>
      </c>
      <c r="C191" s="22">
        <f>IFERROR(テーブル_Swim015[[#This Row],[水路]],"")</f>
        <v>4</v>
      </c>
      <c r="D191" s="22" t="str">
        <f t="shared" si="8"/>
        <v>1214</v>
      </c>
      <c r="E191" s="22">
        <f>IFERROR(テーブル_Swim015[[#This Row],[選手番号]],"")</f>
        <v>140</v>
      </c>
      <c r="F191" s="22" t="str">
        <f>IFERROR(VLOOKUP(E191,Sheet3!A:H,3,0),"")</f>
        <v xml:space="preserve">中野　　優                    </v>
      </c>
      <c r="G191" s="22" t="str">
        <f>IFERROR(VLOOKUP(E191,Sheet3!A:H,8,0),"")</f>
        <v xml:space="preserve">フィッタ重信    </v>
      </c>
      <c r="H191" s="22" t="str">
        <f>IFERROR(VLOOKUP(E191,Sheet2!A:B,2,0),"")</f>
        <v/>
      </c>
      <c r="I191" s="22" t="str">
        <f t="shared" si="12"/>
        <v>14012</v>
      </c>
      <c r="J191" s="22">
        <f t="shared" si="13"/>
        <v>1</v>
      </c>
      <c r="K191" s="22">
        <f t="shared" si="14"/>
        <v>4</v>
      </c>
    </row>
    <row r="192" spans="1:11" s="22" customFormat="1" x14ac:dyDescent="0.15">
      <c r="A192" s="22">
        <f>IFERROR(テーブル_Swim015[[#This Row],[競技番号]],"")</f>
        <v>12</v>
      </c>
      <c r="B192" s="22">
        <f>IFERROR(テーブル_Swim015[[#This Row],[組]],"")</f>
        <v>1</v>
      </c>
      <c r="C192" s="22">
        <f>IFERROR(テーブル_Swim015[[#This Row],[水路]],"")</f>
        <v>5</v>
      </c>
      <c r="D192" s="22" t="str">
        <f t="shared" si="8"/>
        <v>1215</v>
      </c>
      <c r="E192" s="22">
        <f>IFERROR(テーブル_Swim015[[#This Row],[選手番号]],"")</f>
        <v>119</v>
      </c>
      <c r="F192" s="22" t="str">
        <f>IFERROR(VLOOKUP(E192,Sheet3!A:H,3,0),"")</f>
        <v xml:space="preserve">兵頭　まい                    </v>
      </c>
      <c r="G192" s="22" t="str">
        <f>IFERROR(VLOOKUP(E192,Sheet3!A:H,8,0),"")</f>
        <v xml:space="preserve">石原ＳＣ        </v>
      </c>
      <c r="H192" s="22" t="str">
        <f>IFERROR(VLOOKUP(E192,Sheet2!A:B,2,0),"")</f>
        <v/>
      </c>
      <c r="I192" s="22" t="str">
        <f t="shared" si="12"/>
        <v>11912</v>
      </c>
      <c r="J192" s="22">
        <f t="shared" si="13"/>
        <v>1</v>
      </c>
      <c r="K192" s="22">
        <f t="shared" si="14"/>
        <v>5</v>
      </c>
    </row>
    <row r="193" spans="1:11" s="22" customFormat="1" x14ac:dyDescent="0.15">
      <c r="A193" s="22">
        <f>IFERROR(テーブル_Swim015[[#This Row],[競技番号]],"")</f>
        <v>12</v>
      </c>
      <c r="B193" s="22">
        <f>IFERROR(テーブル_Swim015[[#This Row],[組]],"")</f>
        <v>1</v>
      </c>
      <c r="C193" s="22">
        <f>IFERROR(テーブル_Swim015[[#This Row],[水路]],"")</f>
        <v>6</v>
      </c>
      <c r="D193" s="22" t="str">
        <f t="shared" si="8"/>
        <v>1216</v>
      </c>
      <c r="E193" s="22">
        <f>IFERROR(テーブル_Swim015[[#This Row],[選手番号]],"")</f>
        <v>0</v>
      </c>
      <c r="F193" s="22" t="str">
        <f>IFERROR(VLOOKUP(E193,Sheet3!A:H,3,0),"")</f>
        <v/>
      </c>
      <c r="G193" s="22" t="str">
        <f>IFERROR(VLOOKUP(E193,Sheet3!A:H,8,0),"")</f>
        <v/>
      </c>
      <c r="H193" s="22" t="str">
        <f>IFERROR(VLOOKUP(E193,Sheet2!A:B,2,0),"")</f>
        <v/>
      </c>
      <c r="I193" s="22" t="str">
        <f t="shared" si="12"/>
        <v>012</v>
      </c>
      <c r="J193" s="22">
        <f t="shared" si="13"/>
        <v>1</v>
      </c>
      <c r="K193" s="22">
        <f t="shared" si="14"/>
        <v>6</v>
      </c>
    </row>
    <row r="194" spans="1:11" s="22" customFormat="1" x14ac:dyDescent="0.15">
      <c r="A194" s="22">
        <f>IFERROR(テーブル_Swim015[[#This Row],[競技番号]],"")</f>
        <v>13</v>
      </c>
      <c r="B194" s="22">
        <f>IFERROR(テーブル_Swim015[[#This Row],[組]],"")</f>
        <v>1</v>
      </c>
      <c r="C194" s="22">
        <f>IFERROR(テーブル_Swim015[[#This Row],[水路]],"")</f>
        <v>1</v>
      </c>
      <c r="D194" s="22" t="str">
        <f t="shared" si="8"/>
        <v>1311</v>
      </c>
      <c r="E194" s="22">
        <f>IFERROR(テーブル_Swim015[[#This Row],[選手番号]],"")</f>
        <v>0</v>
      </c>
      <c r="F194" s="22" t="str">
        <f>IFERROR(VLOOKUP(E194,Sheet3!A:H,3,0),"")</f>
        <v/>
      </c>
      <c r="G194" s="22" t="str">
        <f>IFERROR(VLOOKUP(E194,Sheet3!A:H,8,0),"")</f>
        <v/>
      </c>
      <c r="H194" s="22" t="str">
        <f>IFERROR(VLOOKUP(E194,Sheet2!A:B,2,0),"")</f>
        <v/>
      </c>
      <c r="I194" s="22" t="str">
        <f t="shared" si="12"/>
        <v>013</v>
      </c>
      <c r="J194" s="22">
        <f t="shared" si="13"/>
        <v>1</v>
      </c>
      <c r="K194" s="22">
        <f t="shared" si="14"/>
        <v>1</v>
      </c>
    </row>
    <row r="195" spans="1:11" s="22" customFormat="1" x14ac:dyDescent="0.15">
      <c r="A195" s="22">
        <f>IFERROR(テーブル_Swim015[[#This Row],[競技番号]],"")</f>
        <v>13</v>
      </c>
      <c r="B195" s="22">
        <f>IFERROR(テーブル_Swim015[[#This Row],[組]],"")</f>
        <v>1</v>
      </c>
      <c r="C195" s="22">
        <f>IFERROR(テーブル_Swim015[[#This Row],[水路]],"")</f>
        <v>2</v>
      </c>
      <c r="D195" s="22" t="str">
        <f t="shared" ref="D195:D258" si="15">CONCATENATE(A195,B195,C195)</f>
        <v>1312</v>
      </c>
      <c r="E195" s="22">
        <f>IFERROR(テーブル_Swim015[[#This Row],[選手番号]],"")</f>
        <v>7</v>
      </c>
      <c r="F195" s="22" t="str">
        <f>IFERROR(VLOOKUP(E195,Sheet3!A:H,3,0),"")</f>
        <v xml:space="preserve">荒木　颯斗                    </v>
      </c>
      <c r="G195" s="22" t="str">
        <f>IFERROR(VLOOKUP(E195,Sheet3!A:H,8,0),"")</f>
        <v xml:space="preserve">五百木ＳＣ      </v>
      </c>
      <c r="H195" s="22" t="str">
        <f>IFERROR(VLOOKUP(E195,Sheet2!A:B,2,0),"")</f>
        <v/>
      </c>
      <c r="I195" s="22" t="str">
        <f t="shared" si="12"/>
        <v>713</v>
      </c>
      <c r="J195" s="22">
        <f t="shared" si="13"/>
        <v>1</v>
      </c>
      <c r="K195" s="22">
        <f t="shared" si="14"/>
        <v>2</v>
      </c>
    </row>
    <row r="196" spans="1:11" s="22" customFormat="1" x14ac:dyDescent="0.15">
      <c r="A196" s="22">
        <f>IFERROR(テーブル_Swim015[[#This Row],[競技番号]],"")</f>
        <v>13</v>
      </c>
      <c r="B196" s="22">
        <f>IFERROR(テーブル_Swim015[[#This Row],[組]],"")</f>
        <v>1</v>
      </c>
      <c r="C196" s="22">
        <f>IFERROR(テーブル_Swim015[[#This Row],[水路]],"")</f>
        <v>3</v>
      </c>
      <c r="D196" s="22" t="str">
        <f t="shared" si="15"/>
        <v>1313</v>
      </c>
      <c r="E196" s="22">
        <f>IFERROR(テーブル_Swim015[[#This Row],[選手番号]],"")</f>
        <v>217</v>
      </c>
      <c r="F196" s="22" t="str">
        <f>IFERROR(VLOOKUP(E196,Sheet3!A:H,3,0),"")</f>
        <v xml:space="preserve">渡邊　莉友                    </v>
      </c>
      <c r="G196" s="22" t="str">
        <f>IFERROR(VLOOKUP(E196,Sheet3!A:H,8,0),"")</f>
        <v xml:space="preserve">AST             </v>
      </c>
      <c r="H196" s="22" t="str">
        <f>IFERROR(VLOOKUP(E196,Sheet2!A:B,2,0),"")</f>
        <v/>
      </c>
      <c r="I196" s="22" t="str">
        <f t="shared" si="12"/>
        <v>21713</v>
      </c>
      <c r="J196" s="22">
        <f t="shared" si="13"/>
        <v>1</v>
      </c>
      <c r="K196" s="22">
        <f t="shared" si="14"/>
        <v>3</v>
      </c>
    </row>
    <row r="197" spans="1:11" s="22" customFormat="1" x14ac:dyDescent="0.15">
      <c r="A197" s="22">
        <f>IFERROR(テーブル_Swim015[[#This Row],[競技番号]],"")</f>
        <v>13</v>
      </c>
      <c r="B197" s="22">
        <f>IFERROR(テーブル_Swim015[[#This Row],[組]],"")</f>
        <v>1</v>
      </c>
      <c r="C197" s="22">
        <f>IFERROR(テーブル_Swim015[[#This Row],[水路]],"")</f>
        <v>4</v>
      </c>
      <c r="D197" s="22" t="str">
        <f t="shared" si="15"/>
        <v>1314</v>
      </c>
      <c r="E197" s="22">
        <f>IFERROR(テーブル_Swim015[[#This Row],[選手番号]],"")</f>
        <v>72</v>
      </c>
      <c r="F197" s="22" t="str">
        <f>IFERROR(VLOOKUP(E197,Sheet3!A:H,3,0),"")</f>
        <v xml:space="preserve">松島　航星                    </v>
      </c>
      <c r="G197" s="22" t="str">
        <f>IFERROR(VLOOKUP(E197,Sheet3!A:H,8,0),"")</f>
        <v xml:space="preserve">ファイブテン    </v>
      </c>
      <c r="H197" s="22" t="str">
        <f>IFERROR(VLOOKUP(E197,Sheet2!A:B,2,0),"")</f>
        <v/>
      </c>
      <c r="I197" s="22" t="str">
        <f t="shared" si="12"/>
        <v>7213</v>
      </c>
      <c r="J197" s="22">
        <f t="shared" si="13"/>
        <v>1</v>
      </c>
      <c r="K197" s="22">
        <f t="shared" si="14"/>
        <v>4</v>
      </c>
    </row>
    <row r="198" spans="1:11" s="22" customFormat="1" x14ac:dyDescent="0.15">
      <c r="A198" s="22">
        <f>IFERROR(テーブル_Swim015[[#This Row],[競技番号]],"")</f>
        <v>13</v>
      </c>
      <c r="B198" s="22">
        <f>IFERROR(テーブル_Swim015[[#This Row],[組]],"")</f>
        <v>1</v>
      </c>
      <c r="C198" s="22">
        <f>IFERROR(テーブル_Swim015[[#This Row],[水路]],"")</f>
        <v>5</v>
      </c>
      <c r="D198" s="22" t="str">
        <f t="shared" si="15"/>
        <v>1315</v>
      </c>
      <c r="E198" s="22">
        <f>IFERROR(テーブル_Swim015[[#This Row],[選手番号]],"")</f>
        <v>167</v>
      </c>
      <c r="F198" s="22" t="str">
        <f>IFERROR(VLOOKUP(E198,Sheet3!A:H,3,0),"")</f>
        <v xml:space="preserve">菅　　樹生                    </v>
      </c>
      <c r="G198" s="22" t="str">
        <f>IFERROR(VLOOKUP(E198,Sheet3!A:H,8,0),"")</f>
        <v xml:space="preserve">競泳塾Again     </v>
      </c>
      <c r="H198" s="22" t="str">
        <f>IFERROR(VLOOKUP(E198,Sheet2!A:B,2,0),"")</f>
        <v/>
      </c>
      <c r="I198" s="22" t="str">
        <f t="shared" si="12"/>
        <v>16713</v>
      </c>
      <c r="J198" s="22">
        <f t="shared" si="13"/>
        <v>1</v>
      </c>
      <c r="K198" s="22">
        <f t="shared" si="14"/>
        <v>5</v>
      </c>
    </row>
    <row r="199" spans="1:11" s="22" customFormat="1" x14ac:dyDescent="0.15">
      <c r="A199" s="22">
        <f>IFERROR(テーブル_Swim015[[#This Row],[競技番号]],"")</f>
        <v>13</v>
      </c>
      <c r="B199" s="22">
        <f>IFERROR(テーブル_Swim015[[#This Row],[組]],"")</f>
        <v>1</v>
      </c>
      <c r="C199" s="22">
        <f>IFERROR(テーブル_Swim015[[#This Row],[水路]],"")</f>
        <v>6</v>
      </c>
      <c r="D199" s="22" t="str">
        <f t="shared" si="15"/>
        <v>1316</v>
      </c>
      <c r="E199" s="22">
        <f>IFERROR(テーブル_Swim015[[#This Row],[選手番号]],"")</f>
        <v>0</v>
      </c>
      <c r="F199" s="22" t="str">
        <f>IFERROR(VLOOKUP(E199,Sheet3!A:H,3,0),"")</f>
        <v/>
      </c>
      <c r="G199" s="22" t="str">
        <f>IFERROR(VLOOKUP(E199,Sheet3!A:H,8,0),"")</f>
        <v/>
      </c>
      <c r="H199" s="22" t="str">
        <f>IFERROR(VLOOKUP(E199,Sheet2!A:B,2,0),"")</f>
        <v/>
      </c>
      <c r="I199" s="22" t="str">
        <f t="shared" si="12"/>
        <v>013</v>
      </c>
      <c r="J199" s="22">
        <f t="shared" si="13"/>
        <v>1</v>
      </c>
      <c r="K199" s="22">
        <f t="shared" si="14"/>
        <v>6</v>
      </c>
    </row>
    <row r="200" spans="1:11" s="22" customFormat="1" x14ac:dyDescent="0.15">
      <c r="A200" s="22">
        <f>IFERROR(テーブル_Swim015[[#This Row],[競技番号]],"")</f>
        <v>13</v>
      </c>
      <c r="B200" s="22">
        <f>IFERROR(テーブル_Swim015[[#This Row],[組]],"")</f>
        <v>2</v>
      </c>
      <c r="C200" s="22">
        <f>IFERROR(テーブル_Swim015[[#This Row],[水路]],"")</f>
        <v>1</v>
      </c>
      <c r="D200" s="22" t="str">
        <f t="shared" si="15"/>
        <v>1321</v>
      </c>
      <c r="E200" s="22">
        <f>IFERROR(テーブル_Swim015[[#This Row],[選手番号]],"")</f>
        <v>37</v>
      </c>
      <c r="F200" s="22" t="str">
        <f>IFERROR(VLOOKUP(E200,Sheet3!A:H,3,0),"")</f>
        <v xml:space="preserve">大野孝太郎                    </v>
      </c>
      <c r="G200" s="22" t="str">
        <f>IFERROR(VLOOKUP(E200,Sheet3!A:H,8,0),"")</f>
        <v xml:space="preserve">南海ＤＣ        </v>
      </c>
      <c r="H200" s="22" t="str">
        <f>IFERROR(VLOOKUP(E200,Sheet2!A:B,2,0),"")</f>
        <v/>
      </c>
      <c r="I200" s="22" t="str">
        <f t="shared" si="12"/>
        <v>3713</v>
      </c>
      <c r="J200" s="22">
        <f t="shared" si="13"/>
        <v>2</v>
      </c>
      <c r="K200" s="22">
        <f t="shared" si="14"/>
        <v>1</v>
      </c>
    </row>
    <row r="201" spans="1:11" s="22" customFormat="1" x14ac:dyDescent="0.15">
      <c r="A201" s="22">
        <f>IFERROR(テーブル_Swim015[[#This Row],[競技番号]],"")</f>
        <v>13</v>
      </c>
      <c r="B201" s="22">
        <f>IFERROR(テーブル_Swim015[[#This Row],[組]],"")</f>
        <v>2</v>
      </c>
      <c r="C201" s="22">
        <f>IFERROR(テーブル_Swim015[[#This Row],[水路]],"")</f>
        <v>2</v>
      </c>
      <c r="D201" s="22" t="str">
        <f t="shared" si="15"/>
        <v>1322</v>
      </c>
      <c r="E201" s="22">
        <f>IFERROR(テーブル_Swim015[[#This Row],[選手番号]],"")</f>
        <v>116</v>
      </c>
      <c r="F201" s="22" t="str">
        <f>IFERROR(VLOOKUP(E201,Sheet3!A:H,3,0),"")</f>
        <v xml:space="preserve">羽田野颯太                    </v>
      </c>
      <c r="G201" s="22" t="str">
        <f>IFERROR(VLOOKUP(E201,Sheet3!A:H,8,0),"")</f>
        <v xml:space="preserve">石原ＳＣ        </v>
      </c>
      <c r="H201" s="22" t="str">
        <f>IFERROR(VLOOKUP(E201,Sheet2!A:B,2,0),"")</f>
        <v/>
      </c>
      <c r="I201" s="22" t="str">
        <f t="shared" si="12"/>
        <v>11613</v>
      </c>
      <c r="J201" s="22">
        <f t="shared" si="13"/>
        <v>2</v>
      </c>
      <c r="K201" s="22">
        <f t="shared" si="14"/>
        <v>2</v>
      </c>
    </row>
    <row r="202" spans="1:11" s="22" customFormat="1" x14ac:dyDescent="0.15">
      <c r="A202" s="22">
        <f>IFERROR(テーブル_Swim015[[#This Row],[競技番号]],"")</f>
        <v>13</v>
      </c>
      <c r="B202" s="22">
        <f>IFERROR(テーブル_Swim015[[#This Row],[組]],"")</f>
        <v>2</v>
      </c>
      <c r="C202" s="22">
        <f>IFERROR(テーブル_Swim015[[#This Row],[水路]],"")</f>
        <v>3</v>
      </c>
      <c r="D202" s="22" t="str">
        <f t="shared" si="15"/>
        <v>1323</v>
      </c>
      <c r="E202" s="22">
        <f>IFERROR(テーブル_Swim015[[#This Row],[選手番号]],"")</f>
        <v>70</v>
      </c>
      <c r="F202" s="22" t="str">
        <f>IFERROR(VLOOKUP(E202,Sheet3!A:H,3,0),"")</f>
        <v xml:space="preserve">山口　　空                    </v>
      </c>
      <c r="G202" s="22" t="str">
        <f>IFERROR(VLOOKUP(E202,Sheet3!A:H,8,0),"")</f>
        <v xml:space="preserve">ファイブテン    </v>
      </c>
      <c r="H202" s="22" t="str">
        <f>IFERROR(VLOOKUP(E202,Sheet2!A:B,2,0),"")</f>
        <v/>
      </c>
      <c r="I202" s="22" t="str">
        <f t="shared" si="12"/>
        <v>7013</v>
      </c>
      <c r="J202" s="22">
        <f t="shared" si="13"/>
        <v>2</v>
      </c>
      <c r="K202" s="22">
        <f t="shared" si="14"/>
        <v>3</v>
      </c>
    </row>
    <row r="203" spans="1:11" s="22" customFormat="1" x14ac:dyDescent="0.15">
      <c r="A203" s="22">
        <f>IFERROR(テーブル_Swim015[[#This Row],[競技番号]],"")</f>
        <v>13</v>
      </c>
      <c r="B203" s="22">
        <f>IFERROR(テーブル_Swim015[[#This Row],[組]],"")</f>
        <v>2</v>
      </c>
      <c r="C203" s="22">
        <f>IFERROR(テーブル_Swim015[[#This Row],[水路]],"")</f>
        <v>4</v>
      </c>
      <c r="D203" s="22" t="str">
        <f t="shared" si="15"/>
        <v>1324</v>
      </c>
      <c r="E203" s="22">
        <f>IFERROR(テーブル_Swim015[[#This Row],[選手番号]],"")</f>
        <v>5</v>
      </c>
      <c r="F203" s="22" t="str">
        <f>IFERROR(VLOOKUP(E203,Sheet3!A:H,3,0),"")</f>
        <v xml:space="preserve">池田　大晟                    </v>
      </c>
      <c r="G203" s="22" t="str">
        <f>IFERROR(VLOOKUP(E203,Sheet3!A:H,8,0),"")</f>
        <v xml:space="preserve">五百木ＳＣ      </v>
      </c>
      <c r="H203" s="22" t="str">
        <f>IFERROR(VLOOKUP(E203,Sheet2!A:B,2,0),"")</f>
        <v/>
      </c>
      <c r="I203" s="22" t="str">
        <f t="shared" si="12"/>
        <v>513</v>
      </c>
      <c r="J203" s="22">
        <f t="shared" si="13"/>
        <v>2</v>
      </c>
      <c r="K203" s="22">
        <f t="shared" si="14"/>
        <v>4</v>
      </c>
    </row>
    <row r="204" spans="1:11" s="22" customFormat="1" x14ac:dyDescent="0.15">
      <c r="A204" s="22">
        <f>IFERROR(テーブル_Swim015[[#This Row],[競技番号]],"")</f>
        <v>13</v>
      </c>
      <c r="B204" s="22">
        <f>IFERROR(テーブル_Swim015[[#This Row],[組]],"")</f>
        <v>2</v>
      </c>
      <c r="C204" s="22">
        <f>IFERROR(テーブル_Swim015[[#This Row],[水路]],"")</f>
        <v>5</v>
      </c>
      <c r="D204" s="22" t="str">
        <f t="shared" si="15"/>
        <v>1325</v>
      </c>
      <c r="E204" s="22">
        <f>IFERROR(テーブル_Swim015[[#This Row],[選手番号]],"")</f>
        <v>147</v>
      </c>
      <c r="F204" s="22" t="str">
        <f>IFERROR(VLOOKUP(E204,Sheet3!A:H,3,0),"")</f>
        <v xml:space="preserve">細谷　孝正                    </v>
      </c>
      <c r="G204" s="22" t="str">
        <f>IFERROR(VLOOKUP(E204,Sheet3!A:H,8,0),"")</f>
        <v xml:space="preserve">リー保内        </v>
      </c>
      <c r="H204" s="22" t="str">
        <f>IFERROR(VLOOKUP(E204,Sheet2!A:B,2,0),"")</f>
        <v/>
      </c>
      <c r="I204" s="22" t="str">
        <f t="shared" si="12"/>
        <v>14713</v>
      </c>
      <c r="J204" s="22">
        <f t="shared" si="13"/>
        <v>2</v>
      </c>
      <c r="K204" s="22">
        <f t="shared" si="14"/>
        <v>5</v>
      </c>
    </row>
    <row r="205" spans="1:11" s="22" customFormat="1" x14ac:dyDescent="0.15">
      <c r="A205" s="22">
        <f>IFERROR(テーブル_Swim015[[#This Row],[競技番号]],"")</f>
        <v>13</v>
      </c>
      <c r="B205" s="22">
        <f>IFERROR(テーブル_Swim015[[#This Row],[組]],"")</f>
        <v>2</v>
      </c>
      <c r="C205" s="22">
        <f>IFERROR(テーブル_Swim015[[#This Row],[水路]],"")</f>
        <v>6</v>
      </c>
      <c r="D205" s="22" t="str">
        <f t="shared" si="15"/>
        <v>1326</v>
      </c>
      <c r="E205" s="22">
        <f>IFERROR(テーブル_Swim015[[#This Row],[選手番号]],"")</f>
        <v>126</v>
      </c>
      <c r="F205" s="22" t="str">
        <f>IFERROR(VLOOKUP(E205,Sheet3!A:H,3,0),"")</f>
        <v xml:space="preserve">松浦　海翔                    </v>
      </c>
      <c r="G205" s="22" t="str">
        <f>IFERROR(VLOOKUP(E205,Sheet3!A:H,8,0),"")</f>
        <v xml:space="preserve">フィッタ松山    </v>
      </c>
      <c r="H205" s="22" t="str">
        <f>IFERROR(VLOOKUP(E205,Sheet2!A:B,2,0),"")</f>
        <v/>
      </c>
      <c r="I205" s="22" t="str">
        <f t="shared" si="12"/>
        <v>12613</v>
      </c>
      <c r="J205" s="22">
        <f t="shared" si="13"/>
        <v>2</v>
      </c>
      <c r="K205" s="22">
        <f t="shared" si="14"/>
        <v>6</v>
      </c>
    </row>
    <row r="206" spans="1:11" s="22" customFormat="1" x14ac:dyDescent="0.15">
      <c r="A206" s="22">
        <f>IFERROR(テーブル_Swim015[[#This Row],[競技番号]],"")</f>
        <v>14</v>
      </c>
      <c r="B206" s="22">
        <f>IFERROR(テーブル_Swim015[[#This Row],[組]],"")</f>
        <v>1</v>
      </c>
      <c r="C206" s="22">
        <f>IFERROR(テーブル_Swim015[[#This Row],[水路]],"")</f>
        <v>1</v>
      </c>
      <c r="D206" s="22" t="str">
        <f t="shared" si="15"/>
        <v>1411</v>
      </c>
      <c r="E206" s="22">
        <f>IFERROR(テーブル_Swim015[[#This Row],[選手番号]],"")</f>
        <v>0</v>
      </c>
      <c r="F206" s="22" t="str">
        <f>IFERROR(VLOOKUP(E206,Sheet3!A:H,3,0),"")</f>
        <v/>
      </c>
      <c r="G206" s="22" t="str">
        <f>IFERROR(VLOOKUP(E206,Sheet3!A:H,8,0),"")</f>
        <v/>
      </c>
      <c r="H206" s="22" t="str">
        <f>IFERROR(VLOOKUP(E206,Sheet2!A:B,2,0),"")</f>
        <v/>
      </c>
      <c r="I206" s="22" t="str">
        <f t="shared" si="12"/>
        <v>014</v>
      </c>
      <c r="J206" s="22">
        <f t="shared" si="13"/>
        <v>1</v>
      </c>
      <c r="K206" s="22">
        <f t="shared" si="14"/>
        <v>1</v>
      </c>
    </row>
    <row r="207" spans="1:11" s="22" customFormat="1" x14ac:dyDescent="0.15">
      <c r="A207" s="22">
        <f>IFERROR(テーブル_Swim015[[#This Row],[競技番号]],"")</f>
        <v>14</v>
      </c>
      <c r="B207" s="22">
        <f>IFERROR(テーブル_Swim015[[#This Row],[組]],"")</f>
        <v>1</v>
      </c>
      <c r="C207" s="22">
        <f>IFERROR(テーブル_Swim015[[#This Row],[水路]],"")</f>
        <v>2</v>
      </c>
      <c r="D207" s="22" t="str">
        <f t="shared" si="15"/>
        <v>1412</v>
      </c>
      <c r="E207" s="22">
        <f>IFERROR(テーブル_Swim015[[#This Row],[選手番号]],"")</f>
        <v>54</v>
      </c>
      <c r="F207" s="22" t="str">
        <f>IFERROR(VLOOKUP(E207,Sheet3!A:H,3,0),"")</f>
        <v xml:space="preserve">脇　　栞那                    </v>
      </c>
      <c r="G207" s="22" t="str">
        <f>IFERROR(VLOOKUP(E207,Sheet3!A:H,8,0),"")</f>
        <v xml:space="preserve">ｴﾘｴｰﾙSRT        </v>
      </c>
      <c r="H207" s="22" t="str">
        <f>IFERROR(VLOOKUP(E207,Sheet2!A:B,2,0),"")</f>
        <v/>
      </c>
      <c r="I207" s="22" t="str">
        <f t="shared" si="12"/>
        <v>5414</v>
      </c>
      <c r="J207" s="22">
        <f t="shared" si="13"/>
        <v>1</v>
      </c>
      <c r="K207" s="22">
        <f t="shared" si="14"/>
        <v>2</v>
      </c>
    </row>
    <row r="208" spans="1:11" s="22" customFormat="1" x14ac:dyDescent="0.15">
      <c r="A208" s="22">
        <f>IFERROR(テーブル_Swim015[[#This Row],[競技番号]],"")</f>
        <v>14</v>
      </c>
      <c r="B208" s="22">
        <f>IFERROR(テーブル_Swim015[[#This Row],[組]],"")</f>
        <v>1</v>
      </c>
      <c r="C208" s="22">
        <f>IFERROR(テーブル_Swim015[[#This Row],[水路]],"")</f>
        <v>3</v>
      </c>
      <c r="D208" s="22" t="str">
        <f t="shared" si="15"/>
        <v>1413</v>
      </c>
      <c r="E208" s="22">
        <f>IFERROR(テーブル_Swim015[[#This Row],[選手番号]],"")</f>
        <v>85</v>
      </c>
      <c r="F208" s="22" t="str">
        <f>IFERROR(VLOOKUP(E208,Sheet3!A:H,3,0),"")</f>
        <v xml:space="preserve">今井　楓乃                    </v>
      </c>
      <c r="G208" s="22" t="str">
        <f>IFERROR(VLOOKUP(E208,Sheet3!A:H,8,0),"")</f>
        <v xml:space="preserve">ファイブテン    </v>
      </c>
      <c r="H208" s="22" t="str">
        <f>IFERROR(VLOOKUP(E208,Sheet2!A:B,2,0),"")</f>
        <v/>
      </c>
      <c r="I208" s="22" t="str">
        <f t="shared" si="12"/>
        <v>8514</v>
      </c>
      <c r="J208" s="22">
        <f t="shared" si="13"/>
        <v>1</v>
      </c>
      <c r="K208" s="22">
        <f t="shared" si="14"/>
        <v>3</v>
      </c>
    </row>
    <row r="209" spans="1:11" s="22" customFormat="1" x14ac:dyDescent="0.15">
      <c r="A209" s="22">
        <f>IFERROR(テーブル_Swim015[[#This Row],[競技番号]],"")</f>
        <v>14</v>
      </c>
      <c r="B209" s="22">
        <f>IFERROR(テーブル_Swim015[[#This Row],[組]],"")</f>
        <v>1</v>
      </c>
      <c r="C209" s="22">
        <f>IFERROR(テーブル_Swim015[[#This Row],[水路]],"")</f>
        <v>4</v>
      </c>
      <c r="D209" s="22" t="str">
        <f t="shared" si="15"/>
        <v>1414</v>
      </c>
      <c r="E209" s="22">
        <f>IFERROR(テーブル_Swim015[[#This Row],[選手番号]],"")</f>
        <v>104</v>
      </c>
      <c r="F209" s="22" t="str">
        <f>IFERROR(VLOOKUP(E209,Sheet3!A:H,3,0),"")</f>
        <v xml:space="preserve">竹林　優貴                    </v>
      </c>
      <c r="G209" s="22" t="str">
        <f>IFERROR(VLOOKUP(E209,Sheet3!A:H,8,0),"")</f>
        <v xml:space="preserve">八幡浜ＳＣ      </v>
      </c>
      <c r="H209" s="22" t="str">
        <f>IFERROR(VLOOKUP(E209,Sheet2!A:B,2,0),"")</f>
        <v/>
      </c>
      <c r="I209" s="22" t="str">
        <f t="shared" si="12"/>
        <v>10414</v>
      </c>
      <c r="J209" s="22">
        <f t="shared" si="13"/>
        <v>1</v>
      </c>
      <c r="K209" s="22">
        <f t="shared" si="14"/>
        <v>4</v>
      </c>
    </row>
    <row r="210" spans="1:11" s="22" customFormat="1" x14ac:dyDescent="0.15">
      <c r="A210" s="22">
        <f>IFERROR(テーブル_Swim015[[#This Row],[競技番号]],"")</f>
        <v>14</v>
      </c>
      <c r="B210" s="22">
        <f>IFERROR(テーブル_Swim015[[#This Row],[組]],"")</f>
        <v>1</v>
      </c>
      <c r="C210" s="22">
        <f>IFERROR(テーブル_Swim015[[#This Row],[水路]],"")</f>
        <v>5</v>
      </c>
      <c r="D210" s="22" t="str">
        <f t="shared" si="15"/>
        <v>1415</v>
      </c>
      <c r="E210" s="22">
        <f>IFERROR(テーブル_Swim015[[#This Row],[選手番号]],"")</f>
        <v>0</v>
      </c>
      <c r="F210" s="22" t="str">
        <f>IFERROR(VLOOKUP(E210,Sheet3!A:H,3,0),"")</f>
        <v/>
      </c>
      <c r="G210" s="22" t="str">
        <f>IFERROR(VLOOKUP(E210,Sheet3!A:H,8,0),"")</f>
        <v/>
      </c>
      <c r="H210" s="22" t="str">
        <f>IFERROR(VLOOKUP(E210,Sheet2!A:B,2,0),"")</f>
        <v/>
      </c>
      <c r="I210" s="22" t="str">
        <f t="shared" si="12"/>
        <v>014</v>
      </c>
      <c r="J210" s="22">
        <f t="shared" si="13"/>
        <v>1</v>
      </c>
      <c r="K210" s="22">
        <f t="shared" si="14"/>
        <v>5</v>
      </c>
    </row>
    <row r="211" spans="1:11" s="22" customFormat="1" x14ac:dyDescent="0.15">
      <c r="A211" s="22">
        <f>IFERROR(テーブル_Swim015[[#This Row],[競技番号]],"")</f>
        <v>14</v>
      </c>
      <c r="B211" s="22">
        <f>IFERROR(テーブル_Swim015[[#This Row],[組]],"")</f>
        <v>1</v>
      </c>
      <c r="C211" s="22">
        <f>IFERROR(テーブル_Swim015[[#This Row],[水路]],"")</f>
        <v>6</v>
      </c>
      <c r="D211" s="22" t="str">
        <f t="shared" si="15"/>
        <v>1416</v>
      </c>
      <c r="E211" s="22">
        <f>IFERROR(テーブル_Swim015[[#This Row],[選手番号]],"")</f>
        <v>0</v>
      </c>
      <c r="F211" s="22" t="str">
        <f>IFERROR(VLOOKUP(E211,Sheet3!A:H,3,0),"")</f>
        <v/>
      </c>
      <c r="G211" s="22" t="str">
        <f>IFERROR(VLOOKUP(E211,Sheet3!A:H,8,0),"")</f>
        <v/>
      </c>
      <c r="H211" s="22" t="str">
        <f>IFERROR(VLOOKUP(E211,Sheet2!A:B,2,0),"")</f>
        <v/>
      </c>
      <c r="I211" s="22" t="str">
        <f t="shared" ref="I211:I274" si="16">CONCATENATE(E211,A211)</f>
        <v>014</v>
      </c>
      <c r="J211" s="22">
        <f t="shared" ref="J211:J274" si="17">B211</f>
        <v>1</v>
      </c>
      <c r="K211" s="22">
        <f t="shared" ref="K211:K274" si="18">C211</f>
        <v>6</v>
      </c>
    </row>
    <row r="212" spans="1:11" s="22" customFormat="1" x14ac:dyDescent="0.15">
      <c r="A212" s="22">
        <f>IFERROR(テーブル_Swim015[[#This Row],[競技番号]],"")</f>
        <v>14</v>
      </c>
      <c r="B212" s="22">
        <f>IFERROR(テーブル_Swim015[[#This Row],[組]],"")</f>
        <v>2</v>
      </c>
      <c r="C212" s="22">
        <f>IFERROR(テーブル_Swim015[[#This Row],[水路]],"")</f>
        <v>1</v>
      </c>
      <c r="D212" s="22" t="str">
        <f t="shared" si="15"/>
        <v>1421</v>
      </c>
      <c r="E212" s="22">
        <f>IFERROR(テーブル_Swim015[[#This Row],[選手番号]],"")</f>
        <v>0</v>
      </c>
      <c r="F212" s="22" t="str">
        <f>IFERROR(VLOOKUP(E212,Sheet3!A:H,3,0),"")</f>
        <v/>
      </c>
      <c r="G212" s="22" t="str">
        <f>IFERROR(VLOOKUP(E212,Sheet3!A:H,8,0),"")</f>
        <v/>
      </c>
      <c r="H212" s="22" t="str">
        <f>IFERROR(VLOOKUP(E212,Sheet2!A:B,2,0),"")</f>
        <v/>
      </c>
      <c r="I212" s="22" t="str">
        <f t="shared" si="16"/>
        <v>014</v>
      </c>
      <c r="J212" s="22">
        <f t="shared" si="17"/>
        <v>2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14</v>
      </c>
      <c r="B213" s="22">
        <f>IFERROR(テーブル_Swim015[[#This Row],[組]],"")</f>
        <v>2</v>
      </c>
      <c r="C213" s="22">
        <f>IFERROR(テーブル_Swim015[[#This Row],[水路]],"")</f>
        <v>2</v>
      </c>
      <c r="D213" s="22" t="str">
        <f t="shared" si="15"/>
        <v>1422</v>
      </c>
      <c r="E213" s="22">
        <f>IFERROR(テーブル_Swim015[[#This Row],[選手番号]],"")</f>
        <v>212</v>
      </c>
      <c r="F213" s="22" t="str">
        <f>IFERROR(VLOOKUP(E213,Sheet3!A:H,3,0),"")</f>
        <v xml:space="preserve">越智心桜莉                    </v>
      </c>
      <c r="G213" s="22" t="str">
        <f>IFERROR(VLOOKUP(E213,Sheet3!A:H,8,0),"")</f>
        <v xml:space="preserve">えいしSC北条    </v>
      </c>
      <c r="H213" s="22" t="str">
        <f>IFERROR(VLOOKUP(E213,Sheet2!A:B,2,0),"")</f>
        <v/>
      </c>
      <c r="I213" s="22" t="str">
        <f t="shared" si="16"/>
        <v>21214</v>
      </c>
      <c r="J213" s="22">
        <f t="shared" si="17"/>
        <v>2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14</v>
      </c>
      <c r="B214" s="22">
        <f>IFERROR(テーブル_Swim015[[#This Row],[組]],"")</f>
        <v>2</v>
      </c>
      <c r="C214" s="22">
        <f>IFERROR(テーブル_Swim015[[#This Row],[水路]],"")</f>
        <v>3</v>
      </c>
      <c r="D214" s="22" t="str">
        <f t="shared" si="15"/>
        <v>1423</v>
      </c>
      <c r="E214" s="22">
        <f>IFERROR(テーブル_Swim015[[#This Row],[選手番号]],"")</f>
        <v>109</v>
      </c>
      <c r="F214" s="22" t="str">
        <f>IFERROR(VLOOKUP(E214,Sheet3!A:H,3,0),"")</f>
        <v xml:space="preserve">阿部　天香                    </v>
      </c>
      <c r="G214" s="22" t="str">
        <f>IFERROR(VLOOKUP(E214,Sheet3!A:H,8,0),"")</f>
        <v xml:space="preserve">アズサ松山      </v>
      </c>
      <c r="H214" s="22" t="str">
        <f>IFERROR(VLOOKUP(E214,Sheet2!A:B,2,0),"")</f>
        <v/>
      </c>
      <c r="I214" s="22" t="str">
        <f t="shared" si="16"/>
        <v>10914</v>
      </c>
      <c r="J214" s="22">
        <f t="shared" si="17"/>
        <v>2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14</v>
      </c>
      <c r="B215" s="22">
        <f>IFERROR(テーブル_Swim015[[#This Row],[組]],"")</f>
        <v>2</v>
      </c>
      <c r="C215" s="22">
        <f>IFERROR(テーブル_Swim015[[#This Row],[水路]],"")</f>
        <v>4</v>
      </c>
      <c r="D215" s="22" t="str">
        <f t="shared" si="15"/>
        <v>1424</v>
      </c>
      <c r="E215" s="22">
        <f>IFERROR(テーブル_Swim015[[#This Row],[選手番号]],"")</f>
        <v>198</v>
      </c>
      <c r="F215" s="22" t="str">
        <f>IFERROR(VLOOKUP(E215,Sheet3!A:H,3,0),"")</f>
        <v xml:space="preserve">内藤　結華                    </v>
      </c>
      <c r="G215" s="22" t="str">
        <f>IFERROR(VLOOKUP(E215,Sheet3!A:H,8,0),"")</f>
        <v xml:space="preserve">ﾌｨｯﾀｴﾐﾌﾙ松前    </v>
      </c>
      <c r="H215" s="22" t="str">
        <f>IFERROR(VLOOKUP(E215,Sheet2!A:B,2,0),"")</f>
        <v/>
      </c>
      <c r="I215" s="22" t="str">
        <f t="shared" si="16"/>
        <v>19814</v>
      </c>
      <c r="J215" s="22">
        <f t="shared" si="17"/>
        <v>2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14</v>
      </c>
      <c r="B216" s="22">
        <f>IFERROR(テーブル_Swim015[[#This Row],[組]],"")</f>
        <v>2</v>
      </c>
      <c r="C216" s="22">
        <f>IFERROR(テーブル_Swim015[[#This Row],[水路]],"")</f>
        <v>5</v>
      </c>
      <c r="D216" s="22" t="str">
        <f t="shared" si="15"/>
        <v>1425</v>
      </c>
      <c r="E216" s="22">
        <f>IFERROR(テーブル_Swim015[[#This Row],[選手番号]],"")</f>
        <v>176</v>
      </c>
      <c r="F216" s="22" t="str">
        <f>IFERROR(VLOOKUP(E216,Sheet3!A:H,3,0),"")</f>
        <v xml:space="preserve">岡田ひなた                    </v>
      </c>
      <c r="G216" s="22" t="str">
        <f>IFERROR(VLOOKUP(E216,Sheet3!A:H,8,0),"")</f>
        <v xml:space="preserve">Ryuow           </v>
      </c>
      <c r="H216" s="22" t="str">
        <f>IFERROR(VLOOKUP(E216,Sheet2!A:B,2,0),"")</f>
        <v/>
      </c>
      <c r="I216" s="22" t="str">
        <f t="shared" si="16"/>
        <v>17614</v>
      </c>
      <c r="J216" s="22">
        <f t="shared" si="17"/>
        <v>2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14</v>
      </c>
      <c r="B217" s="22">
        <f>IFERROR(テーブル_Swim015[[#This Row],[組]],"")</f>
        <v>2</v>
      </c>
      <c r="C217" s="22">
        <f>IFERROR(テーブル_Swim015[[#This Row],[水路]],"")</f>
        <v>6</v>
      </c>
      <c r="D217" s="22" t="str">
        <f t="shared" si="15"/>
        <v>1426</v>
      </c>
      <c r="E217" s="22">
        <f>IFERROR(テーブル_Swim015[[#This Row],[選手番号]],"")</f>
        <v>0</v>
      </c>
      <c r="F217" s="22" t="str">
        <f>IFERROR(VLOOKUP(E217,Sheet3!A:H,3,0),"")</f>
        <v/>
      </c>
      <c r="G217" s="22" t="str">
        <f>IFERROR(VLOOKUP(E217,Sheet3!A:H,8,0),"")</f>
        <v/>
      </c>
      <c r="H217" s="22" t="str">
        <f>IFERROR(VLOOKUP(E217,Sheet2!A:B,2,0),"")</f>
        <v/>
      </c>
      <c r="I217" s="22" t="str">
        <f t="shared" si="16"/>
        <v>014</v>
      </c>
      <c r="J217" s="22">
        <f t="shared" si="17"/>
        <v>2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14</v>
      </c>
      <c r="B218" s="22">
        <f>IFERROR(テーブル_Swim015[[#This Row],[組]],"")</f>
        <v>3</v>
      </c>
      <c r="C218" s="22">
        <f>IFERROR(テーブル_Swim015[[#This Row],[水路]],"")</f>
        <v>1</v>
      </c>
      <c r="D218" s="22" t="str">
        <f t="shared" si="15"/>
        <v>1431</v>
      </c>
      <c r="E218" s="22">
        <f>IFERROR(テーブル_Swim015[[#This Row],[選手番号]],"")</f>
        <v>209</v>
      </c>
      <c r="F218" s="22" t="str">
        <f>IFERROR(VLOOKUP(E218,Sheet3!A:H,3,0),"")</f>
        <v xml:space="preserve">石口　佑奈                    </v>
      </c>
      <c r="G218" s="22" t="str">
        <f>IFERROR(VLOOKUP(E218,Sheet3!A:H,8,0),"")</f>
        <v xml:space="preserve">Ｂ＆Ｇ愛南      </v>
      </c>
      <c r="H218" s="22" t="str">
        <f>IFERROR(VLOOKUP(E218,Sheet2!A:B,2,0),"")</f>
        <v/>
      </c>
      <c r="I218" s="22" t="str">
        <f t="shared" si="16"/>
        <v>20914</v>
      </c>
      <c r="J218" s="22">
        <f t="shared" si="17"/>
        <v>3</v>
      </c>
      <c r="K218" s="22">
        <f t="shared" si="18"/>
        <v>1</v>
      </c>
    </row>
    <row r="219" spans="1:11" s="22" customFormat="1" x14ac:dyDescent="0.15">
      <c r="A219" s="22">
        <f>IFERROR(テーブル_Swim015[[#This Row],[競技番号]],"")</f>
        <v>14</v>
      </c>
      <c r="B219" s="22">
        <f>IFERROR(テーブル_Swim015[[#This Row],[組]],"")</f>
        <v>3</v>
      </c>
      <c r="C219" s="22">
        <f>IFERROR(テーブル_Swim015[[#This Row],[水路]],"")</f>
        <v>2</v>
      </c>
      <c r="D219" s="22" t="str">
        <f t="shared" si="15"/>
        <v>1432</v>
      </c>
      <c r="E219" s="22">
        <f>IFERROR(テーブル_Swim015[[#This Row],[選手番号]],"")</f>
        <v>207</v>
      </c>
      <c r="F219" s="22" t="str">
        <f>IFERROR(VLOOKUP(E219,Sheet3!A:H,3,0),"")</f>
        <v xml:space="preserve">清田　俐帆                    </v>
      </c>
      <c r="G219" s="22" t="str">
        <f>IFERROR(VLOOKUP(E219,Sheet3!A:H,8,0),"")</f>
        <v xml:space="preserve">コナミ松山      </v>
      </c>
      <c r="H219" s="22" t="str">
        <f>IFERROR(VLOOKUP(E219,Sheet2!A:B,2,0),"")</f>
        <v/>
      </c>
      <c r="I219" s="22" t="str">
        <f t="shared" si="16"/>
        <v>20714</v>
      </c>
      <c r="J219" s="22">
        <f t="shared" si="17"/>
        <v>3</v>
      </c>
      <c r="K219" s="22">
        <f t="shared" si="18"/>
        <v>2</v>
      </c>
    </row>
    <row r="220" spans="1:11" s="22" customFormat="1" x14ac:dyDescent="0.15">
      <c r="A220" s="22">
        <f>IFERROR(テーブル_Swim015[[#This Row],[競技番号]],"")</f>
        <v>14</v>
      </c>
      <c r="B220" s="22">
        <f>IFERROR(テーブル_Swim015[[#This Row],[組]],"")</f>
        <v>3</v>
      </c>
      <c r="C220" s="22">
        <f>IFERROR(テーブル_Swim015[[#This Row],[水路]],"")</f>
        <v>3</v>
      </c>
      <c r="D220" s="22" t="str">
        <f t="shared" si="15"/>
        <v>1433</v>
      </c>
      <c r="E220" s="22">
        <f>IFERROR(テーブル_Swim015[[#This Row],[選手番号]],"")</f>
        <v>143</v>
      </c>
      <c r="F220" s="22" t="str">
        <f>IFERROR(VLOOKUP(E220,Sheet3!A:H,3,0),"")</f>
        <v xml:space="preserve">田丸　一花                    </v>
      </c>
      <c r="G220" s="22" t="str">
        <f>IFERROR(VLOOKUP(E220,Sheet3!A:H,8,0),"")</f>
        <v xml:space="preserve">フィッタ重信    </v>
      </c>
      <c r="H220" s="22" t="str">
        <f>IFERROR(VLOOKUP(E220,Sheet2!A:B,2,0),"")</f>
        <v/>
      </c>
      <c r="I220" s="22" t="str">
        <f t="shared" si="16"/>
        <v>14314</v>
      </c>
      <c r="J220" s="22">
        <f t="shared" si="17"/>
        <v>3</v>
      </c>
      <c r="K220" s="22">
        <f t="shared" si="18"/>
        <v>3</v>
      </c>
    </row>
    <row r="221" spans="1:11" s="22" customFormat="1" x14ac:dyDescent="0.15">
      <c r="A221" s="22">
        <f>IFERROR(テーブル_Swim015[[#This Row],[競技番号]],"")</f>
        <v>14</v>
      </c>
      <c r="B221" s="22">
        <f>IFERROR(テーブル_Swim015[[#This Row],[組]],"")</f>
        <v>3</v>
      </c>
      <c r="C221" s="22">
        <f>IFERROR(テーブル_Swim015[[#This Row],[水路]],"")</f>
        <v>4</v>
      </c>
      <c r="D221" s="22" t="str">
        <f t="shared" si="15"/>
        <v>1434</v>
      </c>
      <c r="E221" s="22">
        <f>IFERROR(テーブル_Swim015[[#This Row],[選手番号]],"")</f>
        <v>130</v>
      </c>
      <c r="F221" s="22" t="str">
        <f>IFERROR(VLOOKUP(E221,Sheet3!A:H,3,0),"")</f>
        <v xml:space="preserve">乃万　美嘉                    </v>
      </c>
      <c r="G221" s="22" t="str">
        <f>IFERROR(VLOOKUP(E221,Sheet3!A:H,8,0),"")</f>
        <v xml:space="preserve">フィッタ松山    </v>
      </c>
      <c r="H221" s="22" t="str">
        <f>IFERROR(VLOOKUP(E221,Sheet2!A:B,2,0),"")</f>
        <v/>
      </c>
      <c r="I221" s="22" t="str">
        <f t="shared" si="16"/>
        <v>13014</v>
      </c>
      <c r="J221" s="22">
        <f t="shared" si="17"/>
        <v>3</v>
      </c>
      <c r="K221" s="22">
        <f t="shared" si="18"/>
        <v>4</v>
      </c>
    </row>
    <row r="222" spans="1:11" s="22" customFormat="1" x14ac:dyDescent="0.15">
      <c r="A222" s="22">
        <f>IFERROR(テーブル_Swim015[[#This Row],[競技番号]],"")</f>
        <v>14</v>
      </c>
      <c r="B222" s="22">
        <f>IFERROR(テーブル_Swim015[[#This Row],[組]],"")</f>
        <v>3</v>
      </c>
      <c r="C222" s="22">
        <f>IFERROR(テーブル_Swim015[[#This Row],[水路]],"")</f>
        <v>5</v>
      </c>
      <c r="D222" s="22" t="str">
        <f t="shared" si="15"/>
        <v>1435</v>
      </c>
      <c r="E222" s="22">
        <f>IFERROR(テーブル_Swim015[[#This Row],[選手番号]],"")</f>
        <v>28</v>
      </c>
      <c r="F222" s="22" t="str">
        <f>IFERROR(VLOOKUP(E222,Sheet3!A:H,3,0),"")</f>
        <v xml:space="preserve">髙岡　美空                    </v>
      </c>
      <c r="G222" s="22" t="str">
        <f>IFERROR(VLOOKUP(E222,Sheet3!A:H,8,0),"")</f>
        <v xml:space="preserve">五百木ＳＣ      </v>
      </c>
      <c r="H222" s="22" t="str">
        <f>IFERROR(VLOOKUP(E222,Sheet2!A:B,2,0),"")</f>
        <v/>
      </c>
      <c r="I222" s="22" t="str">
        <f t="shared" si="16"/>
        <v>2814</v>
      </c>
      <c r="J222" s="22">
        <f t="shared" si="17"/>
        <v>3</v>
      </c>
      <c r="K222" s="22">
        <f t="shared" si="18"/>
        <v>5</v>
      </c>
    </row>
    <row r="223" spans="1:11" s="22" customFormat="1" x14ac:dyDescent="0.15">
      <c r="A223" s="22">
        <f>IFERROR(テーブル_Swim015[[#This Row],[競技番号]],"")</f>
        <v>14</v>
      </c>
      <c r="B223" s="22">
        <f>IFERROR(テーブル_Swim015[[#This Row],[組]],"")</f>
        <v>3</v>
      </c>
      <c r="C223" s="22">
        <f>IFERROR(テーブル_Swim015[[#This Row],[水路]],"")</f>
        <v>6</v>
      </c>
      <c r="D223" s="22" t="str">
        <f t="shared" si="15"/>
        <v>1436</v>
      </c>
      <c r="E223" s="22">
        <f>IFERROR(テーブル_Swim015[[#This Row],[選手番号]],"")</f>
        <v>166</v>
      </c>
      <c r="F223" s="22" t="str">
        <f>IFERROR(VLOOKUP(E223,Sheet3!A:H,3,0),"")</f>
        <v xml:space="preserve">小島　侑芭                    </v>
      </c>
      <c r="G223" s="22" t="str">
        <f>IFERROR(VLOOKUP(E223,Sheet3!A:H,8,0),"")</f>
        <v xml:space="preserve">フィッタ吉田    </v>
      </c>
      <c r="H223" s="22" t="str">
        <f>IFERROR(VLOOKUP(E223,Sheet2!A:B,2,0),"")</f>
        <v/>
      </c>
      <c r="I223" s="22" t="str">
        <f t="shared" si="16"/>
        <v>16614</v>
      </c>
      <c r="J223" s="22">
        <f t="shared" si="17"/>
        <v>3</v>
      </c>
      <c r="K223" s="22">
        <f t="shared" si="18"/>
        <v>6</v>
      </c>
    </row>
    <row r="224" spans="1:11" s="22" customFormat="1" x14ac:dyDescent="0.15">
      <c r="A224" s="22">
        <f>IFERROR(テーブル_Swim015[[#This Row],[競技番号]],"")</f>
        <v>15</v>
      </c>
      <c r="B224" s="22">
        <f>IFERROR(テーブル_Swim015[[#This Row],[組]],"")</f>
        <v>1</v>
      </c>
      <c r="C224" s="22">
        <f>IFERROR(テーブル_Swim015[[#This Row],[水路]],"")</f>
        <v>1</v>
      </c>
      <c r="D224" s="22" t="str">
        <f t="shared" si="15"/>
        <v>1511</v>
      </c>
      <c r="E224" s="22">
        <f>IFERROR(テーブル_Swim015[[#This Row],[選手番号]],"")</f>
        <v>0</v>
      </c>
      <c r="F224" s="22" t="str">
        <f>IFERROR(VLOOKUP(E224,Sheet3!A:H,3,0),"")</f>
        <v/>
      </c>
      <c r="G224" s="22" t="str">
        <f>IFERROR(VLOOKUP(E224,Sheet3!A:H,8,0),"")</f>
        <v/>
      </c>
      <c r="H224" s="22" t="str">
        <f>IFERROR(VLOOKUP(E224,Sheet2!A:B,2,0),"")</f>
        <v/>
      </c>
      <c r="I224" s="22" t="str">
        <f t="shared" si="16"/>
        <v>015</v>
      </c>
      <c r="J224" s="22">
        <f t="shared" si="17"/>
        <v>1</v>
      </c>
      <c r="K224" s="22">
        <f t="shared" si="18"/>
        <v>1</v>
      </c>
    </row>
    <row r="225" spans="1:11" s="22" customFormat="1" x14ac:dyDescent="0.15">
      <c r="A225" s="22">
        <f>IFERROR(テーブル_Swim015[[#This Row],[競技番号]],"")</f>
        <v>15</v>
      </c>
      <c r="B225" s="22">
        <f>IFERROR(テーブル_Swim015[[#This Row],[組]],"")</f>
        <v>1</v>
      </c>
      <c r="C225" s="22">
        <f>IFERROR(テーブル_Swim015[[#This Row],[水路]],"")</f>
        <v>2</v>
      </c>
      <c r="D225" s="22" t="str">
        <f t="shared" si="15"/>
        <v>1512</v>
      </c>
      <c r="E225" s="22">
        <f>IFERROR(テーブル_Swim015[[#This Row],[選手番号]],"")</f>
        <v>139</v>
      </c>
      <c r="F225" s="22" t="str">
        <f>IFERROR(VLOOKUP(E225,Sheet3!A:H,3,0),"")</f>
        <v xml:space="preserve">渡部　透真                    </v>
      </c>
      <c r="G225" s="22" t="str">
        <f>IFERROR(VLOOKUP(E225,Sheet3!A:H,8,0),"")</f>
        <v xml:space="preserve">フィッタ重信    </v>
      </c>
      <c r="H225" s="22" t="str">
        <f>IFERROR(VLOOKUP(E225,Sheet2!A:B,2,0),"")</f>
        <v/>
      </c>
      <c r="I225" s="22" t="str">
        <f t="shared" si="16"/>
        <v>13915</v>
      </c>
      <c r="J225" s="22">
        <f t="shared" si="17"/>
        <v>1</v>
      </c>
      <c r="K225" s="22">
        <f t="shared" si="18"/>
        <v>2</v>
      </c>
    </row>
    <row r="226" spans="1:11" s="22" customFormat="1" x14ac:dyDescent="0.15">
      <c r="A226" s="22">
        <f>IFERROR(テーブル_Swim015[[#This Row],[競技番号]],"")</f>
        <v>15</v>
      </c>
      <c r="B226" s="22">
        <f>IFERROR(テーブル_Swim015[[#This Row],[組]],"")</f>
        <v>1</v>
      </c>
      <c r="C226" s="22">
        <f>IFERROR(テーブル_Swim015[[#This Row],[水路]],"")</f>
        <v>3</v>
      </c>
      <c r="D226" s="22" t="str">
        <f t="shared" si="15"/>
        <v>1513</v>
      </c>
      <c r="E226" s="22">
        <f>IFERROR(テーブル_Swim015[[#This Row],[選手番号]],"")</f>
        <v>191</v>
      </c>
      <c r="F226" s="22" t="str">
        <f>IFERROR(VLOOKUP(E226,Sheet3!A:H,3,0),"")</f>
        <v xml:space="preserve">小松　久人                    </v>
      </c>
      <c r="G226" s="22" t="str">
        <f>IFERROR(VLOOKUP(E226,Sheet3!A:H,8,0),"")</f>
        <v xml:space="preserve">ﾌｨｯﾀｴﾐﾌﾙ松前    </v>
      </c>
      <c r="H226" s="22" t="str">
        <f>IFERROR(VLOOKUP(E226,Sheet2!A:B,2,0),"")</f>
        <v/>
      </c>
      <c r="I226" s="22" t="str">
        <f t="shared" si="16"/>
        <v>19115</v>
      </c>
      <c r="J226" s="22">
        <f t="shared" si="17"/>
        <v>1</v>
      </c>
      <c r="K226" s="22">
        <f t="shared" si="18"/>
        <v>3</v>
      </c>
    </row>
    <row r="227" spans="1:11" s="22" customFormat="1" x14ac:dyDescent="0.15">
      <c r="A227" s="22">
        <f>IFERROR(テーブル_Swim015[[#This Row],[競技番号]],"")</f>
        <v>15</v>
      </c>
      <c r="B227" s="22">
        <f>IFERROR(テーブル_Swim015[[#This Row],[組]],"")</f>
        <v>1</v>
      </c>
      <c r="C227" s="22">
        <f>IFERROR(テーブル_Swim015[[#This Row],[水路]],"")</f>
        <v>4</v>
      </c>
      <c r="D227" s="22" t="str">
        <f t="shared" si="15"/>
        <v>1514</v>
      </c>
      <c r="E227" s="22">
        <f>IFERROR(テーブル_Swim015[[#This Row],[選手番号]],"")</f>
        <v>117</v>
      </c>
      <c r="F227" s="22" t="str">
        <f>IFERROR(VLOOKUP(E227,Sheet3!A:H,3,0),"")</f>
        <v xml:space="preserve">城戸　心呂                    </v>
      </c>
      <c r="G227" s="22" t="str">
        <f>IFERROR(VLOOKUP(E227,Sheet3!A:H,8,0),"")</f>
        <v xml:space="preserve">石原ＳＣ        </v>
      </c>
      <c r="H227" s="22" t="str">
        <f>IFERROR(VLOOKUP(E227,Sheet2!A:B,2,0),"")</f>
        <v/>
      </c>
      <c r="I227" s="22" t="str">
        <f t="shared" si="16"/>
        <v>11715</v>
      </c>
      <c r="J227" s="22">
        <f t="shared" si="17"/>
        <v>1</v>
      </c>
      <c r="K227" s="22">
        <f t="shared" si="18"/>
        <v>4</v>
      </c>
    </row>
    <row r="228" spans="1:11" s="22" customFormat="1" x14ac:dyDescent="0.15">
      <c r="A228" s="22">
        <f>IFERROR(テーブル_Swim015[[#This Row],[競技番号]],"")</f>
        <v>15</v>
      </c>
      <c r="B228" s="22">
        <f>IFERROR(テーブル_Swim015[[#This Row],[組]],"")</f>
        <v>1</v>
      </c>
      <c r="C228" s="22">
        <f>IFERROR(テーブル_Swim015[[#This Row],[水路]],"")</f>
        <v>5</v>
      </c>
      <c r="D228" s="22" t="str">
        <f t="shared" si="15"/>
        <v>1515</v>
      </c>
      <c r="E228" s="22">
        <f>IFERROR(テーブル_Swim015[[#This Row],[選手番号]],"")</f>
        <v>77</v>
      </c>
      <c r="F228" s="22" t="str">
        <f>IFERROR(VLOOKUP(E228,Sheet3!A:H,3,0),"")</f>
        <v xml:space="preserve">森田　蒼琉                    </v>
      </c>
      <c r="G228" s="22" t="str">
        <f>IFERROR(VLOOKUP(E228,Sheet3!A:H,8,0),"")</f>
        <v xml:space="preserve">ファイブテン    </v>
      </c>
      <c r="H228" s="22" t="str">
        <f>IFERROR(VLOOKUP(E228,Sheet2!A:B,2,0),"")</f>
        <v/>
      </c>
      <c r="I228" s="22" t="str">
        <f t="shared" si="16"/>
        <v>7715</v>
      </c>
      <c r="J228" s="22">
        <f t="shared" si="17"/>
        <v>1</v>
      </c>
      <c r="K228" s="22">
        <f t="shared" si="18"/>
        <v>5</v>
      </c>
    </row>
    <row r="229" spans="1:11" s="22" customFormat="1" x14ac:dyDescent="0.15">
      <c r="A229" s="22">
        <f>IFERROR(テーブル_Swim015[[#This Row],[競技番号]],"")</f>
        <v>15</v>
      </c>
      <c r="B229" s="22">
        <f>IFERROR(テーブル_Swim015[[#This Row],[組]],"")</f>
        <v>1</v>
      </c>
      <c r="C229" s="22">
        <f>IFERROR(テーブル_Swim015[[#This Row],[水路]],"")</f>
        <v>6</v>
      </c>
      <c r="D229" s="22" t="str">
        <f t="shared" si="15"/>
        <v>1516</v>
      </c>
      <c r="E229" s="22">
        <f>IFERROR(テーブル_Swim015[[#This Row],[選手番号]],"")</f>
        <v>0</v>
      </c>
      <c r="F229" s="22" t="str">
        <f>IFERROR(VLOOKUP(E229,Sheet3!A:H,3,0),"")</f>
        <v/>
      </c>
      <c r="G229" s="22" t="str">
        <f>IFERROR(VLOOKUP(E229,Sheet3!A:H,8,0),"")</f>
        <v/>
      </c>
      <c r="H229" s="22" t="str">
        <f>IFERROR(VLOOKUP(E229,Sheet2!A:B,2,0),"")</f>
        <v/>
      </c>
      <c r="I229" s="22" t="str">
        <f t="shared" si="16"/>
        <v>015</v>
      </c>
      <c r="J229" s="22">
        <f t="shared" si="17"/>
        <v>1</v>
      </c>
      <c r="K229" s="22">
        <f t="shared" si="18"/>
        <v>6</v>
      </c>
    </row>
    <row r="230" spans="1:11" s="22" customFormat="1" x14ac:dyDescent="0.15">
      <c r="A230" s="22">
        <f>IFERROR(テーブル_Swim015[[#This Row],[競技番号]],"")</f>
        <v>15</v>
      </c>
      <c r="B230" s="22">
        <f>IFERROR(テーブル_Swim015[[#This Row],[組]],"")</f>
        <v>2</v>
      </c>
      <c r="C230" s="22">
        <f>IFERROR(テーブル_Swim015[[#This Row],[水路]],"")</f>
        <v>1</v>
      </c>
      <c r="D230" s="22" t="str">
        <f t="shared" si="15"/>
        <v>1521</v>
      </c>
      <c r="E230" s="22">
        <f>IFERROR(テーブル_Swim015[[#This Row],[選手番号]],"")</f>
        <v>181</v>
      </c>
      <c r="F230" s="22" t="str">
        <f>IFERROR(VLOOKUP(E230,Sheet3!A:H,3,0),"")</f>
        <v xml:space="preserve">宇佐美弥市                    </v>
      </c>
      <c r="G230" s="22" t="str">
        <f>IFERROR(VLOOKUP(E230,Sheet3!A:H,8,0),"")</f>
        <v xml:space="preserve">ﾌｧｲﾌﾞﾃﾝ東予     </v>
      </c>
      <c r="H230" s="22" t="str">
        <f>IFERROR(VLOOKUP(E230,Sheet2!A:B,2,0),"")</f>
        <v/>
      </c>
      <c r="I230" s="22" t="str">
        <f t="shared" si="16"/>
        <v>18115</v>
      </c>
      <c r="J230" s="22">
        <f t="shared" si="17"/>
        <v>2</v>
      </c>
      <c r="K230" s="22">
        <f t="shared" si="18"/>
        <v>1</v>
      </c>
    </row>
    <row r="231" spans="1:11" s="22" customFormat="1" x14ac:dyDescent="0.15">
      <c r="A231" s="22">
        <f>IFERROR(テーブル_Swim015[[#This Row],[競技番号]],"")</f>
        <v>15</v>
      </c>
      <c r="B231" s="22">
        <f>IFERROR(テーブル_Swim015[[#This Row],[組]],"")</f>
        <v>2</v>
      </c>
      <c r="C231" s="22">
        <f>IFERROR(テーブル_Swim015[[#This Row],[水路]],"")</f>
        <v>2</v>
      </c>
      <c r="D231" s="22" t="str">
        <f t="shared" si="15"/>
        <v>1522</v>
      </c>
      <c r="E231" s="22">
        <f>IFERROR(テーブル_Swim015[[#This Row],[選手番号]],"")</f>
        <v>75</v>
      </c>
      <c r="F231" s="22" t="str">
        <f>IFERROR(VLOOKUP(E231,Sheet3!A:H,3,0),"")</f>
        <v xml:space="preserve">渡部　隼斗                    </v>
      </c>
      <c r="G231" s="22" t="str">
        <f>IFERROR(VLOOKUP(E231,Sheet3!A:H,8,0),"")</f>
        <v xml:space="preserve">ファイブテン    </v>
      </c>
      <c r="H231" s="22" t="str">
        <f>IFERROR(VLOOKUP(E231,Sheet2!A:B,2,0),"")</f>
        <v/>
      </c>
      <c r="I231" s="22" t="str">
        <f t="shared" si="16"/>
        <v>7515</v>
      </c>
      <c r="J231" s="22">
        <f t="shared" si="17"/>
        <v>2</v>
      </c>
      <c r="K231" s="22">
        <f t="shared" si="18"/>
        <v>2</v>
      </c>
    </row>
    <row r="232" spans="1:11" s="22" customFormat="1" x14ac:dyDescent="0.15">
      <c r="A232" s="22">
        <f>IFERROR(テーブル_Swim015[[#This Row],[競技番号]],"")</f>
        <v>15</v>
      </c>
      <c r="B232" s="22">
        <f>IFERROR(テーブル_Swim015[[#This Row],[組]],"")</f>
        <v>2</v>
      </c>
      <c r="C232" s="22">
        <f>IFERROR(テーブル_Swim015[[#This Row],[水路]],"")</f>
        <v>3</v>
      </c>
      <c r="D232" s="22" t="str">
        <f t="shared" si="15"/>
        <v>1523</v>
      </c>
      <c r="E232" s="22">
        <f>IFERROR(テーブル_Swim015[[#This Row],[選手番号]],"")</f>
        <v>36</v>
      </c>
      <c r="F232" s="22" t="str">
        <f>IFERROR(VLOOKUP(E232,Sheet3!A:H,3,0),"")</f>
        <v xml:space="preserve">西岡　颯大                    </v>
      </c>
      <c r="G232" s="22" t="str">
        <f>IFERROR(VLOOKUP(E232,Sheet3!A:H,8,0),"")</f>
        <v xml:space="preserve">南海ＤＣ        </v>
      </c>
      <c r="H232" s="22" t="str">
        <f>IFERROR(VLOOKUP(E232,Sheet2!A:B,2,0),"")</f>
        <v/>
      </c>
      <c r="I232" s="22" t="str">
        <f t="shared" si="16"/>
        <v>3615</v>
      </c>
      <c r="J232" s="22">
        <f t="shared" si="17"/>
        <v>2</v>
      </c>
      <c r="K232" s="22">
        <f t="shared" si="18"/>
        <v>3</v>
      </c>
    </row>
    <row r="233" spans="1:11" s="22" customFormat="1" x14ac:dyDescent="0.15">
      <c r="A233" s="22">
        <f>IFERROR(テーブル_Swim015[[#This Row],[競技番号]],"")</f>
        <v>15</v>
      </c>
      <c r="B233" s="22">
        <f>IFERROR(テーブル_Swim015[[#This Row],[組]],"")</f>
        <v>2</v>
      </c>
      <c r="C233" s="22">
        <f>IFERROR(テーブル_Swim015[[#This Row],[水路]],"")</f>
        <v>4</v>
      </c>
      <c r="D233" s="22" t="str">
        <f t="shared" si="15"/>
        <v>1524</v>
      </c>
      <c r="E233" s="22">
        <f>IFERROR(テーブル_Swim015[[#This Row],[選手番号]],"")</f>
        <v>202</v>
      </c>
      <c r="F233" s="22" t="str">
        <f>IFERROR(VLOOKUP(E233,Sheet3!A:H,3,0),"")</f>
        <v xml:space="preserve">村田　　楓                    </v>
      </c>
      <c r="G233" s="22" t="str">
        <f>IFERROR(VLOOKUP(E233,Sheet3!A:H,8,0),"")</f>
        <v xml:space="preserve">コナミ松山      </v>
      </c>
      <c r="H233" s="22" t="str">
        <f>IFERROR(VLOOKUP(E233,Sheet2!A:B,2,0),"")</f>
        <v/>
      </c>
      <c r="I233" s="22" t="str">
        <f t="shared" si="16"/>
        <v>20215</v>
      </c>
      <c r="J233" s="22">
        <f t="shared" si="17"/>
        <v>2</v>
      </c>
      <c r="K233" s="22">
        <f t="shared" si="18"/>
        <v>4</v>
      </c>
    </row>
    <row r="234" spans="1:11" s="22" customFormat="1" x14ac:dyDescent="0.15">
      <c r="A234" s="22">
        <f>IFERROR(テーブル_Swim015[[#This Row],[競技番号]],"")</f>
        <v>15</v>
      </c>
      <c r="B234" s="22">
        <f>IFERROR(テーブル_Swim015[[#This Row],[組]],"")</f>
        <v>2</v>
      </c>
      <c r="C234" s="22">
        <f>IFERROR(テーブル_Swim015[[#This Row],[水路]],"")</f>
        <v>5</v>
      </c>
      <c r="D234" s="22" t="str">
        <f t="shared" si="15"/>
        <v>1525</v>
      </c>
      <c r="E234" s="22">
        <f>IFERROR(テーブル_Swim015[[#This Row],[選手番号]],"")</f>
        <v>186</v>
      </c>
      <c r="F234" s="22" t="str">
        <f>IFERROR(VLOOKUP(E234,Sheet3!A:H,3,0),"")</f>
        <v xml:space="preserve">忽那　海音                    </v>
      </c>
      <c r="G234" s="22" t="str">
        <f>IFERROR(VLOOKUP(E234,Sheet3!A:H,8,0),"")</f>
        <v xml:space="preserve">ﾌｨｯﾀｴﾐﾌﾙ松前    </v>
      </c>
      <c r="H234" s="22" t="str">
        <f>IFERROR(VLOOKUP(E234,Sheet2!A:B,2,0),"")</f>
        <v/>
      </c>
      <c r="I234" s="22" t="str">
        <f t="shared" si="16"/>
        <v>18615</v>
      </c>
      <c r="J234" s="22">
        <f t="shared" si="17"/>
        <v>2</v>
      </c>
      <c r="K234" s="22">
        <f t="shared" si="18"/>
        <v>5</v>
      </c>
    </row>
    <row r="235" spans="1:11" s="22" customFormat="1" x14ac:dyDescent="0.15">
      <c r="A235" s="22">
        <f>IFERROR(テーブル_Swim015[[#This Row],[競技番号]],"")</f>
        <v>15</v>
      </c>
      <c r="B235" s="22">
        <f>IFERROR(テーブル_Swim015[[#This Row],[組]],"")</f>
        <v>2</v>
      </c>
      <c r="C235" s="22">
        <f>IFERROR(テーブル_Swim015[[#This Row],[水路]],"")</f>
        <v>6</v>
      </c>
      <c r="D235" s="22" t="str">
        <f t="shared" si="15"/>
        <v>1526</v>
      </c>
      <c r="E235" s="22">
        <f>IFERROR(テーブル_Swim015[[#This Row],[選手番号]],"")</f>
        <v>11</v>
      </c>
      <c r="F235" s="22" t="str">
        <f>IFERROR(VLOOKUP(E235,Sheet3!A:H,3,0),"")</f>
        <v xml:space="preserve">玉井　央輔                    </v>
      </c>
      <c r="G235" s="22" t="str">
        <f>IFERROR(VLOOKUP(E235,Sheet3!A:H,8,0),"")</f>
        <v xml:space="preserve">五百木ＳＣ      </v>
      </c>
      <c r="H235" s="22" t="str">
        <f>IFERROR(VLOOKUP(E235,Sheet2!A:B,2,0),"")</f>
        <v/>
      </c>
      <c r="I235" s="22" t="str">
        <f t="shared" si="16"/>
        <v>1115</v>
      </c>
      <c r="J235" s="22">
        <f t="shared" si="17"/>
        <v>2</v>
      </c>
      <c r="K235" s="22">
        <f t="shared" si="18"/>
        <v>6</v>
      </c>
    </row>
    <row r="236" spans="1:11" s="22" customFormat="1" x14ac:dyDescent="0.15">
      <c r="A236" s="22">
        <f>IFERROR(テーブル_Swim015[[#This Row],[競技番号]],"")</f>
        <v>16</v>
      </c>
      <c r="B236" s="22">
        <f>IFERROR(テーブル_Swim015[[#This Row],[組]],"")</f>
        <v>1</v>
      </c>
      <c r="C236" s="22">
        <f>IFERROR(テーブル_Swim015[[#This Row],[水路]],"")</f>
        <v>1</v>
      </c>
      <c r="D236" s="22" t="str">
        <f t="shared" si="15"/>
        <v>1611</v>
      </c>
      <c r="E236" s="22">
        <f>IFERROR(テーブル_Swim015[[#This Row],[選手番号]],"")</f>
        <v>0</v>
      </c>
      <c r="F236" s="22" t="str">
        <f>IFERROR(VLOOKUP(E236,Sheet3!A:H,3,0),"")</f>
        <v/>
      </c>
      <c r="G236" s="22" t="str">
        <f>IFERROR(VLOOKUP(E236,Sheet3!A:H,8,0),"")</f>
        <v/>
      </c>
      <c r="H236" s="22" t="str">
        <f>IFERROR(VLOOKUP(E236,Sheet2!A:B,2,0),"")</f>
        <v/>
      </c>
      <c r="I236" s="22" t="str">
        <f t="shared" si="16"/>
        <v>016</v>
      </c>
      <c r="J236" s="22">
        <f t="shared" si="17"/>
        <v>1</v>
      </c>
      <c r="K236" s="22">
        <f t="shared" si="18"/>
        <v>1</v>
      </c>
    </row>
    <row r="237" spans="1:11" s="22" customFormat="1" x14ac:dyDescent="0.15">
      <c r="A237" s="22">
        <f>IFERROR(テーブル_Swim015[[#This Row],[競技番号]],"")</f>
        <v>16</v>
      </c>
      <c r="B237" s="22">
        <f>IFERROR(テーブル_Swim015[[#This Row],[組]],"")</f>
        <v>1</v>
      </c>
      <c r="C237" s="22">
        <f>IFERROR(テーブル_Swim015[[#This Row],[水路]],"")</f>
        <v>2</v>
      </c>
      <c r="D237" s="22" t="str">
        <f t="shared" si="15"/>
        <v>1612</v>
      </c>
      <c r="E237" s="22">
        <f>IFERROR(テーブル_Swim015[[#This Row],[選手番号]],"")</f>
        <v>211</v>
      </c>
      <c r="F237" s="22" t="str">
        <f>IFERROR(VLOOKUP(E237,Sheet3!A:H,3,0),"")</f>
        <v xml:space="preserve">藤田　麻未                    </v>
      </c>
      <c r="G237" s="22" t="str">
        <f>IFERROR(VLOOKUP(E237,Sheet3!A:H,8,0),"")</f>
        <v xml:space="preserve">AzuMax          </v>
      </c>
      <c r="H237" s="22" t="str">
        <f>IFERROR(VLOOKUP(E237,Sheet2!A:B,2,0),"")</f>
        <v/>
      </c>
      <c r="I237" s="22" t="str">
        <f t="shared" si="16"/>
        <v>21116</v>
      </c>
      <c r="J237" s="22">
        <f t="shared" si="17"/>
        <v>1</v>
      </c>
      <c r="K237" s="22">
        <f t="shared" si="18"/>
        <v>2</v>
      </c>
    </row>
    <row r="238" spans="1:11" s="22" customFormat="1" x14ac:dyDescent="0.15">
      <c r="A238" s="22">
        <f>IFERROR(テーブル_Swim015[[#This Row],[競技番号]],"")</f>
        <v>16</v>
      </c>
      <c r="B238" s="22">
        <f>IFERROR(テーブル_Swim015[[#This Row],[組]],"")</f>
        <v>1</v>
      </c>
      <c r="C238" s="22">
        <f>IFERROR(テーブル_Swim015[[#This Row],[水路]],"")</f>
        <v>3</v>
      </c>
      <c r="D238" s="22" t="str">
        <f t="shared" si="15"/>
        <v>1613</v>
      </c>
      <c r="E238" s="22">
        <f>IFERROR(テーブル_Swim015[[#This Row],[選手番号]],"")</f>
        <v>82</v>
      </c>
      <c r="F238" s="22" t="str">
        <f>IFERROR(VLOOKUP(E238,Sheet3!A:H,3,0),"")</f>
        <v xml:space="preserve">吉田　芽生                    </v>
      </c>
      <c r="G238" s="22" t="str">
        <f>IFERROR(VLOOKUP(E238,Sheet3!A:H,8,0),"")</f>
        <v xml:space="preserve">ファイブテン    </v>
      </c>
      <c r="H238" s="22" t="str">
        <f>IFERROR(VLOOKUP(E238,Sheet2!A:B,2,0),"")</f>
        <v/>
      </c>
      <c r="I238" s="22" t="str">
        <f t="shared" si="16"/>
        <v>8216</v>
      </c>
      <c r="J238" s="22">
        <f t="shared" si="17"/>
        <v>1</v>
      </c>
      <c r="K238" s="22">
        <f t="shared" si="18"/>
        <v>3</v>
      </c>
    </row>
    <row r="239" spans="1:11" s="22" customFormat="1" x14ac:dyDescent="0.15">
      <c r="A239" s="22">
        <f>IFERROR(テーブル_Swim015[[#This Row],[競技番号]],"")</f>
        <v>16</v>
      </c>
      <c r="B239" s="22">
        <f>IFERROR(テーブル_Swim015[[#This Row],[組]],"")</f>
        <v>1</v>
      </c>
      <c r="C239" s="22">
        <f>IFERROR(テーブル_Swim015[[#This Row],[水路]],"")</f>
        <v>4</v>
      </c>
      <c r="D239" s="22" t="str">
        <f t="shared" si="15"/>
        <v>1614</v>
      </c>
      <c r="E239" s="22">
        <f>IFERROR(テーブル_Swim015[[#This Row],[選手番号]],"")</f>
        <v>182</v>
      </c>
      <c r="F239" s="22" t="str">
        <f>IFERROR(VLOOKUP(E239,Sheet3!A:H,3,0),"")</f>
        <v xml:space="preserve">日野姫花李                    </v>
      </c>
      <c r="G239" s="22" t="str">
        <f>IFERROR(VLOOKUP(E239,Sheet3!A:H,8,0),"")</f>
        <v xml:space="preserve">ﾌｧｲﾌﾞﾃﾝ東予     </v>
      </c>
      <c r="H239" s="22" t="str">
        <f>IFERROR(VLOOKUP(E239,Sheet2!A:B,2,0),"")</f>
        <v/>
      </c>
      <c r="I239" s="22" t="str">
        <f t="shared" si="16"/>
        <v>18216</v>
      </c>
      <c r="J239" s="22">
        <f t="shared" si="17"/>
        <v>1</v>
      </c>
      <c r="K239" s="22">
        <f t="shared" si="18"/>
        <v>4</v>
      </c>
    </row>
    <row r="240" spans="1:11" s="22" customFormat="1" x14ac:dyDescent="0.15">
      <c r="A240" s="22">
        <f>IFERROR(テーブル_Swim015[[#This Row],[競技番号]],"")</f>
        <v>16</v>
      </c>
      <c r="B240" s="22">
        <f>IFERROR(テーブル_Swim015[[#This Row],[組]],"")</f>
        <v>1</v>
      </c>
      <c r="C240" s="22">
        <f>IFERROR(テーブル_Swim015[[#This Row],[水路]],"")</f>
        <v>5</v>
      </c>
      <c r="D240" s="22" t="str">
        <f t="shared" si="15"/>
        <v>1615</v>
      </c>
      <c r="E240" s="22">
        <f>IFERROR(テーブル_Swim015[[#This Row],[選手番号]],"")</f>
        <v>0</v>
      </c>
      <c r="F240" s="22" t="str">
        <f>IFERROR(VLOOKUP(E240,Sheet3!A:H,3,0),"")</f>
        <v/>
      </c>
      <c r="G240" s="22" t="str">
        <f>IFERROR(VLOOKUP(E240,Sheet3!A:H,8,0),"")</f>
        <v/>
      </c>
      <c r="H240" s="22" t="str">
        <f>IFERROR(VLOOKUP(E240,Sheet2!A:B,2,0),"")</f>
        <v/>
      </c>
      <c r="I240" s="22" t="str">
        <f t="shared" si="16"/>
        <v>016</v>
      </c>
      <c r="J240" s="22">
        <f t="shared" si="17"/>
        <v>1</v>
      </c>
      <c r="K240" s="22">
        <f t="shared" si="18"/>
        <v>5</v>
      </c>
    </row>
    <row r="241" spans="1:11" s="22" customFormat="1" x14ac:dyDescent="0.15">
      <c r="A241" s="22">
        <f>IFERROR(テーブル_Swim015[[#This Row],[競技番号]],"")</f>
        <v>16</v>
      </c>
      <c r="B241" s="22">
        <f>IFERROR(テーブル_Swim015[[#This Row],[組]],"")</f>
        <v>1</v>
      </c>
      <c r="C241" s="22">
        <f>IFERROR(テーブル_Swim015[[#This Row],[水路]],"")</f>
        <v>6</v>
      </c>
      <c r="D241" s="22" t="str">
        <f t="shared" si="15"/>
        <v>1616</v>
      </c>
      <c r="E241" s="22">
        <f>IFERROR(テーブル_Swim015[[#This Row],[選手番号]],"")</f>
        <v>0</v>
      </c>
      <c r="F241" s="22" t="str">
        <f>IFERROR(VLOOKUP(E241,Sheet3!A:H,3,0),"")</f>
        <v/>
      </c>
      <c r="G241" s="22" t="str">
        <f>IFERROR(VLOOKUP(E241,Sheet3!A:H,8,0),"")</f>
        <v/>
      </c>
      <c r="H241" s="22" t="str">
        <f>IFERROR(VLOOKUP(E241,Sheet2!A:B,2,0),"")</f>
        <v/>
      </c>
      <c r="I241" s="22" t="str">
        <f t="shared" si="16"/>
        <v>016</v>
      </c>
      <c r="J241" s="22">
        <f t="shared" si="17"/>
        <v>1</v>
      </c>
      <c r="K241" s="22">
        <f t="shared" si="18"/>
        <v>6</v>
      </c>
    </row>
    <row r="242" spans="1:11" s="22" customFormat="1" x14ac:dyDescent="0.15">
      <c r="A242" s="22">
        <f>IFERROR(テーブル_Swim015[[#This Row],[競技番号]],"")</f>
        <v>17</v>
      </c>
      <c r="B242" s="22">
        <f>IFERROR(テーブル_Swim015[[#This Row],[組]],"")</f>
        <v>1</v>
      </c>
      <c r="C242" s="22">
        <f>IFERROR(テーブル_Swim015[[#This Row],[水路]],"")</f>
        <v>1</v>
      </c>
      <c r="D242" s="22" t="str">
        <f t="shared" si="15"/>
        <v>1711</v>
      </c>
      <c r="E242" s="22">
        <f>IFERROR(テーブル_Swim015[[#This Row],[選手番号]],"")</f>
        <v>0</v>
      </c>
      <c r="F242" s="22" t="str">
        <f>IFERROR(VLOOKUP(E242,Sheet3!A:H,3,0),"")</f>
        <v/>
      </c>
      <c r="G242" s="22" t="str">
        <f>IFERROR(VLOOKUP(E242,Sheet3!A:H,8,0),"")</f>
        <v/>
      </c>
      <c r="H242" s="22" t="str">
        <f>IFERROR(VLOOKUP(E242,Sheet2!A:B,2,0),"")</f>
        <v/>
      </c>
      <c r="I242" s="22" t="str">
        <f t="shared" si="16"/>
        <v>017</v>
      </c>
      <c r="J242" s="22">
        <f t="shared" si="17"/>
        <v>1</v>
      </c>
      <c r="K242" s="22">
        <f t="shared" si="18"/>
        <v>1</v>
      </c>
    </row>
    <row r="243" spans="1:11" s="22" customFormat="1" x14ac:dyDescent="0.15">
      <c r="A243" s="22">
        <f>IFERROR(テーブル_Swim015[[#This Row],[競技番号]],"")</f>
        <v>17</v>
      </c>
      <c r="B243" s="22">
        <f>IFERROR(テーブル_Swim015[[#This Row],[組]],"")</f>
        <v>1</v>
      </c>
      <c r="C243" s="22">
        <f>IFERROR(テーブル_Swim015[[#This Row],[水路]],"")</f>
        <v>2</v>
      </c>
      <c r="D243" s="22" t="str">
        <f t="shared" si="15"/>
        <v>1712</v>
      </c>
      <c r="E243" s="22">
        <f>IFERROR(テーブル_Swim015[[#This Row],[選手番号]],"")</f>
        <v>74</v>
      </c>
      <c r="F243" s="22" t="str">
        <f>IFERROR(VLOOKUP(E243,Sheet3!A:H,3,0),"")</f>
        <v xml:space="preserve">福田　英寿                    </v>
      </c>
      <c r="G243" s="22" t="str">
        <f>IFERROR(VLOOKUP(E243,Sheet3!A:H,8,0),"")</f>
        <v xml:space="preserve">ファイブテン    </v>
      </c>
      <c r="H243" s="22" t="str">
        <f>IFERROR(VLOOKUP(E243,Sheet2!A:B,2,0),"")</f>
        <v/>
      </c>
      <c r="I243" s="22" t="str">
        <f t="shared" si="16"/>
        <v>7417</v>
      </c>
      <c r="J243" s="22">
        <f t="shared" si="17"/>
        <v>1</v>
      </c>
      <c r="K243" s="22">
        <f t="shared" si="18"/>
        <v>2</v>
      </c>
    </row>
    <row r="244" spans="1:11" s="22" customFormat="1" x14ac:dyDescent="0.15">
      <c r="A244" s="22">
        <f>IFERROR(テーブル_Swim015[[#This Row],[競技番号]],"")</f>
        <v>17</v>
      </c>
      <c r="B244" s="22">
        <f>IFERROR(テーブル_Swim015[[#This Row],[組]],"")</f>
        <v>1</v>
      </c>
      <c r="C244" s="22">
        <f>IFERROR(テーブル_Swim015[[#This Row],[水路]],"")</f>
        <v>3</v>
      </c>
      <c r="D244" s="22" t="str">
        <f t="shared" si="15"/>
        <v>1713</v>
      </c>
      <c r="E244" s="22">
        <f>IFERROR(テーブル_Swim015[[#This Row],[選手番号]],"")</f>
        <v>63</v>
      </c>
      <c r="F244" s="22" t="str">
        <f>IFERROR(VLOOKUP(E244,Sheet3!A:H,3,0),"")</f>
        <v xml:space="preserve">加藤　雄大                    </v>
      </c>
      <c r="G244" s="22" t="str">
        <f>IFERROR(VLOOKUP(E244,Sheet3!A:H,8,0),"")</f>
        <v xml:space="preserve">ＭＧ瀬戸内      </v>
      </c>
      <c r="H244" s="22" t="str">
        <f>IFERROR(VLOOKUP(E244,Sheet2!A:B,2,0),"")</f>
        <v/>
      </c>
      <c r="I244" s="22" t="str">
        <f t="shared" si="16"/>
        <v>6317</v>
      </c>
      <c r="J244" s="22">
        <f t="shared" si="17"/>
        <v>1</v>
      </c>
      <c r="K244" s="22">
        <f t="shared" si="18"/>
        <v>3</v>
      </c>
    </row>
    <row r="245" spans="1:11" s="22" customFormat="1" x14ac:dyDescent="0.15">
      <c r="A245" s="22">
        <f>IFERROR(テーブル_Swim015[[#This Row],[競技番号]],"")</f>
        <v>17</v>
      </c>
      <c r="B245" s="22">
        <f>IFERROR(テーブル_Swim015[[#This Row],[組]],"")</f>
        <v>1</v>
      </c>
      <c r="C245" s="22">
        <f>IFERROR(テーブル_Swim015[[#This Row],[水路]],"")</f>
        <v>4</v>
      </c>
      <c r="D245" s="22" t="str">
        <f t="shared" si="15"/>
        <v>1714</v>
      </c>
      <c r="E245" s="22">
        <f>IFERROR(テーブル_Swim015[[#This Row],[選手番号]],"")</f>
        <v>73</v>
      </c>
      <c r="F245" s="22" t="str">
        <f>IFERROR(VLOOKUP(E245,Sheet3!A:H,3,0),"")</f>
        <v xml:space="preserve">金田　浩聖                    </v>
      </c>
      <c r="G245" s="22" t="str">
        <f>IFERROR(VLOOKUP(E245,Sheet3!A:H,8,0),"")</f>
        <v xml:space="preserve">ファイブテン    </v>
      </c>
      <c r="H245" s="22" t="str">
        <f>IFERROR(VLOOKUP(E245,Sheet2!A:B,2,0),"")</f>
        <v/>
      </c>
      <c r="I245" s="22" t="str">
        <f t="shared" si="16"/>
        <v>7317</v>
      </c>
      <c r="J245" s="22">
        <f t="shared" si="17"/>
        <v>1</v>
      </c>
      <c r="K245" s="22">
        <f t="shared" si="18"/>
        <v>4</v>
      </c>
    </row>
    <row r="246" spans="1:11" s="22" customFormat="1" x14ac:dyDescent="0.15">
      <c r="A246" s="22">
        <f>IFERROR(テーブル_Swim015[[#This Row],[競技番号]],"")</f>
        <v>17</v>
      </c>
      <c r="B246" s="22">
        <f>IFERROR(テーブル_Swim015[[#This Row],[組]],"")</f>
        <v>1</v>
      </c>
      <c r="C246" s="22">
        <f>IFERROR(テーブル_Swim015[[#This Row],[水路]],"")</f>
        <v>5</v>
      </c>
      <c r="D246" s="22" t="str">
        <f t="shared" si="15"/>
        <v>1715</v>
      </c>
      <c r="E246" s="22">
        <f>IFERROR(テーブル_Swim015[[#This Row],[選手番号]],"")</f>
        <v>0</v>
      </c>
      <c r="F246" s="22" t="str">
        <f>IFERROR(VLOOKUP(E246,Sheet3!A:H,3,0),"")</f>
        <v/>
      </c>
      <c r="G246" s="22" t="str">
        <f>IFERROR(VLOOKUP(E246,Sheet3!A:H,8,0),"")</f>
        <v/>
      </c>
      <c r="H246" s="22" t="str">
        <f>IFERROR(VLOOKUP(E246,Sheet2!A:B,2,0),"")</f>
        <v/>
      </c>
      <c r="I246" s="22" t="str">
        <f t="shared" si="16"/>
        <v>017</v>
      </c>
      <c r="J246" s="22">
        <f t="shared" si="17"/>
        <v>1</v>
      </c>
      <c r="K246" s="22">
        <f t="shared" si="18"/>
        <v>5</v>
      </c>
    </row>
    <row r="247" spans="1:11" s="22" customFormat="1" x14ac:dyDescent="0.15">
      <c r="A247" s="22">
        <f>IFERROR(テーブル_Swim015[[#This Row],[競技番号]],"")</f>
        <v>17</v>
      </c>
      <c r="B247" s="22">
        <f>IFERROR(テーブル_Swim015[[#This Row],[組]],"")</f>
        <v>1</v>
      </c>
      <c r="C247" s="22">
        <f>IFERROR(テーブル_Swim015[[#This Row],[水路]],"")</f>
        <v>6</v>
      </c>
      <c r="D247" s="22" t="str">
        <f t="shared" si="15"/>
        <v>1716</v>
      </c>
      <c r="E247" s="22">
        <f>IFERROR(テーブル_Swim015[[#This Row],[選手番号]],"")</f>
        <v>0</v>
      </c>
      <c r="F247" s="22" t="str">
        <f>IFERROR(VLOOKUP(E247,Sheet3!A:H,3,0),"")</f>
        <v/>
      </c>
      <c r="G247" s="22" t="str">
        <f>IFERROR(VLOOKUP(E247,Sheet3!A:H,8,0),"")</f>
        <v/>
      </c>
      <c r="H247" s="22" t="str">
        <f>IFERROR(VLOOKUP(E247,Sheet2!A:B,2,0),"")</f>
        <v/>
      </c>
      <c r="I247" s="22" t="str">
        <f t="shared" si="16"/>
        <v>017</v>
      </c>
      <c r="J247" s="22">
        <f t="shared" si="17"/>
        <v>1</v>
      </c>
      <c r="K247" s="22">
        <f t="shared" si="18"/>
        <v>6</v>
      </c>
    </row>
    <row r="248" spans="1:11" s="22" customFormat="1" x14ac:dyDescent="0.15">
      <c r="A248" s="22">
        <f>IFERROR(テーブル_Swim015[[#This Row],[競技番号]],"")</f>
        <v>18</v>
      </c>
      <c r="B248" s="22">
        <f>IFERROR(テーブル_Swim015[[#This Row],[組]],"")</f>
        <v>1</v>
      </c>
      <c r="C248" s="22">
        <f>IFERROR(テーブル_Swim015[[#This Row],[水路]],"")</f>
        <v>1</v>
      </c>
      <c r="D248" s="22" t="str">
        <f t="shared" si="15"/>
        <v>1811</v>
      </c>
      <c r="E248" s="22">
        <f>IFERROR(テーブル_Swim015[[#This Row],[選手番号]],"")</f>
        <v>0</v>
      </c>
      <c r="F248" s="22" t="str">
        <f>IFERROR(VLOOKUP(E248,Sheet3!A:H,3,0),"")</f>
        <v/>
      </c>
      <c r="G248" s="22" t="str">
        <f>IFERROR(VLOOKUP(E248,Sheet3!A:H,8,0),"")</f>
        <v/>
      </c>
      <c r="H248" s="22" t="str">
        <f>IFERROR(VLOOKUP(E248,Sheet2!A:B,2,0),"")</f>
        <v/>
      </c>
      <c r="I248" s="22" t="str">
        <f t="shared" si="16"/>
        <v>018</v>
      </c>
      <c r="J248" s="22">
        <f t="shared" si="17"/>
        <v>1</v>
      </c>
      <c r="K248" s="22">
        <f t="shared" si="18"/>
        <v>1</v>
      </c>
    </row>
    <row r="249" spans="1:11" s="22" customFormat="1" x14ac:dyDescent="0.15">
      <c r="A249" s="22">
        <f>IFERROR(テーブル_Swim015[[#This Row],[競技番号]],"")</f>
        <v>18</v>
      </c>
      <c r="B249" s="22">
        <f>IFERROR(テーブル_Swim015[[#This Row],[組]],"")</f>
        <v>1</v>
      </c>
      <c r="C249" s="22">
        <f>IFERROR(テーブル_Swim015[[#This Row],[水路]],"")</f>
        <v>2</v>
      </c>
      <c r="D249" s="22" t="str">
        <f t="shared" si="15"/>
        <v>1812</v>
      </c>
      <c r="E249" s="22">
        <f>IFERROR(テーブル_Swim015[[#This Row],[選手番号]],"")</f>
        <v>86</v>
      </c>
      <c r="F249" s="22" t="str">
        <f>IFERROR(VLOOKUP(E249,Sheet3!A:H,3,0),"")</f>
        <v xml:space="preserve">深川　花夏                    </v>
      </c>
      <c r="G249" s="22" t="str">
        <f>IFERROR(VLOOKUP(E249,Sheet3!A:H,8,0),"")</f>
        <v xml:space="preserve">ファイブテン    </v>
      </c>
      <c r="H249" s="22" t="str">
        <f>IFERROR(VLOOKUP(E249,Sheet2!A:B,2,0),"")</f>
        <v/>
      </c>
      <c r="I249" s="22" t="str">
        <f t="shared" si="16"/>
        <v>8618</v>
      </c>
      <c r="J249" s="22">
        <f t="shared" si="17"/>
        <v>1</v>
      </c>
      <c r="K249" s="22">
        <f t="shared" si="18"/>
        <v>2</v>
      </c>
    </row>
    <row r="250" spans="1:11" s="22" customFormat="1" x14ac:dyDescent="0.15">
      <c r="A250" s="22">
        <f>IFERROR(テーブル_Swim015[[#This Row],[競技番号]],"")</f>
        <v>18</v>
      </c>
      <c r="B250" s="22">
        <f>IFERROR(テーブル_Swim015[[#This Row],[組]],"")</f>
        <v>1</v>
      </c>
      <c r="C250" s="22">
        <f>IFERROR(テーブル_Swim015[[#This Row],[水路]],"")</f>
        <v>3</v>
      </c>
      <c r="D250" s="22" t="str">
        <f t="shared" si="15"/>
        <v>1813</v>
      </c>
      <c r="E250" s="22">
        <f>IFERROR(テーブル_Swim015[[#This Row],[選手番号]],"")</f>
        <v>174</v>
      </c>
      <c r="F250" s="22" t="str">
        <f>IFERROR(VLOOKUP(E250,Sheet3!A:H,3,0),"")</f>
        <v xml:space="preserve">上田こはる                    </v>
      </c>
      <c r="G250" s="22" t="str">
        <f>IFERROR(VLOOKUP(E250,Sheet3!A:H,8,0),"")</f>
        <v xml:space="preserve">Ryuow           </v>
      </c>
      <c r="H250" s="22" t="str">
        <f>IFERROR(VLOOKUP(E250,Sheet2!A:B,2,0),"")</f>
        <v/>
      </c>
      <c r="I250" s="22" t="str">
        <f t="shared" si="16"/>
        <v>17418</v>
      </c>
      <c r="J250" s="22">
        <f t="shared" si="17"/>
        <v>1</v>
      </c>
      <c r="K250" s="22">
        <f t="shared" si="18"/>
        <v>3</v>
      </c>
    </row>
    <row r="251" spans="1:11" s="22" customFormat="1" x14ac:dyDescent="0.15">
      <c r="A251" s="22">
        <f>IFERROR(テーブル_Swim015[[#This Row],[競技番号]],"")</f>
        <v>18</v>
      </c>
      <c r="B251" s="22">
        <f>IFERROR(テーブル_Swim015[[#This Row],[組]],"")</f>
        <v>1</v>
      </c>
      <c r="C251" s="22">
        <f>IFERROR(テーブル_Swim015[[#This Row],[水路]],"")</f>
        <v>4</v>
      </c>
      <c r="D251" s="22" t="str">
        <f t="shared" si="15"/>
        <v>1814</v>
      </c>
      <c r="E251" s="22">
        <f>IFERROR(テーブル_Swim015[[#This Row],[選手番号]],"")</f>
        <v>85</v>
      </c>
      <c r="F251" s="22" t="str">
        <f>IFERROR(VLOOKUP(E251,Sheet3!A:H,3,0),"")</f>
        <v xml:space="preserve">今井　楓乃                    </v>
      </c>
      <c r="G251" s="22" t="str">
        <f>IFERROR(VLOOKUP(E251,Sheet3!A:H,8,0),"")</f>
        <v xml:space="preserve">ファイブテン    </v>
      </c>
      <c r="H251" s="22" t="str">
        <f>IFERROR(VLOOKUP(E251,Sheet2!A:B,2,0),"")</f>
        <v/>
      </c>
      <c r="I251" s="22" t="str">
        <f t="shared" si="16"/>
        <v>8518</v>
      </c>
      <c r="J251" s="22">
        <f t="shared" si="17"/>
        <v>1</v>
      </c>
      <c r="K251" s="22">
        <f t="shared" si="18"/>
        <v>4</v>
      </c>
    </row>
    <row r="252" spans="1:11" s="22" customFormat="1" x14ac:dyDescent="0.15">
      <c r="A252" s="22">
        <f>IFERROR(テーブル_Swim015[[#This Row],[競技番号]],"")</f>
        <v>18</v>
      </c>
      <c r="B252" s="22">
        <f>IFERROR(テーブル_Swim015[[#This Row],[組]],"")</f>
        <v>1</v>
      </c>
      <c r="C252" s="22">
        <f>IFERROR(テーブル_Swim015[[#This Row],[水路]],"")</f>
        <v>5</v>
      </c>
      <c r="D252" s="22" t="str">
        <f t="shared" si="15"/>
        <v>1815</v>
      </c>
      <c r="E252" s="22">
        <f>IFERROR(テーブル_Swim015[[#This Row],[選手番号]],"")</f>
        <v>0</v>
      </c>
      <c r="F252" s="22" t="str">
        <f>IFERROR(VLOOKUP(E252,Sheet3!A:H,3,0),"")</f>
        <v/>
      </c>
      <c r="G252" s="22" t="str">
        <f>IFERROR(VLOOKUP(E252,Sheet3!A:H,8,0),"")</f>
        <v/>
      </c>
      <c r="H252" s="22" t="str">
        <f>IFERROR(VLOOKUP(E252,Sheet2!A:B,2,0),"")</f>
        <v/>
      </c>
      <c r="I252" s="22" t="str">
        <f t="shared" si="16"/>
        <v>018</v>
      </c>
      <c r="J252" s="22">
        <f t="shared" si="17"/>
        <v>1</v>
      </c>
      <c r="K252" s="22">
        <f t="shared" si="18"/>
        <v>5</v>
      </c>
    </row>
    <row r="253" spans="1:11" s="22" customFormat="1" x14ac:dyDescent="0.15">
      <c r="A253" s="22">
        <f>IFERROR(テーブル_Swim015[[#This Row],[競技番号]],"")</f>
        <v>18</v>
      </c>
      <c r="B253" s="22">
        <f>IFERROR(テーブル_Swim015[[#This Row],[組]],"")</f>
        <v>1</v>
      </c>
      <c r="C253" s="22">
        <f>IFERROR(テーブル_Swim015[[#This Row],[水路]],"")</f>
        <v>6</v>
      </c>
      <c r="D253" s="22" t="str">
        <f t="shared" si="15"/>
        <v>1816</v>
      </c>
      <c r="E253" s="22">
        <f>IFERROR(テーブル_Swim015[[#This Row],[選手番号]],"")</f>
        <v>0</v>
      </c>
      <c r="F253" s="22" t="str">
        <f>IFERROR(VLOOKUP(E253,Sheet3!A:H,3,0),"")</f>
        <v/>
      </c>
      <c r="G253" s="22" t="str">
        <f>IFERROR(VLOOKUP(E253,Sheet3!A:H,8,0),"")</f>
        <v/>
      </c>
      <c r="H253" s="22" t="str">
        <f>IFERROR(VLOOKUP(E253,Sheet2!A:B,2,0),"")</f>
        <v/>
      </c>
      <c r="I253" s="22" t="str">
        <f t="shared" si="16"/>
        <v>018</v>
      </c>
      <c r="J253" s="22">
        <f t="shared" si="17"/>
        <v>1</v>
      </c>
      <c r="K253" s="22">
        <f t="shared" si="18"/>
        <v>6</v>
      </c>
    </row>
    <row r="254" spans="1:11" s="22" customFormat="1" x14ac:dyDescent="0.15">
      <c r="A254" s="22">
        <f>IFERROR(テーブル_Swim015[[#This Row],[競技番号]],"")</f>
        <v>18</v>
      </c>
      <c r="B254" s="22">
        <f>IFERROR(テーブル_Swim015[[#This Row],[組]],"")</f>
        <v>2</v>
      </c>
      <c r="C254" s="22">
        <f>IFERROR(テーブル_Swim015[[#This Row],[水路]],"")</f>
        <v>1</v>
      </c>
      <c r="D254" s="22" t="str">
        <f t="shared" si="15"/>
        <v>1821</v>
      </c>
      <c r="E254" s="22">
        <f>IFERROR(テーブル_Swim015[[#This Row],[選手番号]],"")</f>
        <v>119</v>
      </c>
      <c r="F254" s="22" t="str">
        <f>IFERROR(VLOOKUP(E254,Sheet3!A:H,3,0),"")</f>
        <v xml:space="preserve">兵頭　まい                    </v>
      </c>
      <c r="G254" s="22" t="str">
        <f>IFERROR(VLOOKUP(E254,Sheet3!A:H,8,0),"")</f>
        <v xml:space="preserve">石原ＳＣ        </v>
      </c>
      <c r="H254" s="22" t="str">
        <f>IFERROR(VLOOKUP(E254,Sheet2!A:B,2,0),"")</f>
        <v/>
      </c>
      <c r="I254" s="22" t="str">
        <f t="shared" si="16"/>
        <v>11918</v>
      </c>
      <c r="J254" s="22">
        <f t="shared" si="17"/>
        <v>2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18</v>
      </c>
      <c r="B255" s="22">
        <f>IFERROR(テーブル_Swim015[[#This Row],[組]],"")</f>
        <v>2</v>
      </c>
      <c r="C255" s="22">
        <f>IFERROR(テーブル_Swim015[[#This Row],[水路]],"")</f>
        <v>2</v>
      </c>
      <c r="D255" s="22" t="str">
        <f t="shared" si="15"/>
        <v>1822</v>
      </c>
      <c r="E255" s="22">
        <f>IFERROR(テーブル_Swim015[[#This Row],[選手番号]],"")</f>
        <v>102</v>
      </c>
      <c r="F255" s="22" t="str">
        <f>IFERROR(VLOOKUP(E255,Sheet3!A:H,3,0),"")</f>
        <v xml:space="preserve">山田優里也                    </v>
      </c>
      <c r="G255" s="22" t="str">
        <f>IFERROR(VLOOKUP(E255,Sheet3!A:H,8,0),"")</f>
        <v xml:space="preserve">八幡浜ＳＣ      </v>
      </c>
      <c r="H255" s="22" t="str">
        <f>IFERROR(VLOOKUP(E255,Sheet2!A:B,2,0),"")</f>
        <v/>
      </c>
      <c r="I255" s="22" t="str">
        <f t="shared" si="16"/>
        <v>10218</v>
      </c>
      <c r="J255" s="22">
        <f t="shared" si="17"/>
        <v>2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18</v>
      </c>
      <c r="B256" s="22">
        <f>IFERROR(テーブル_Swim015[[#This Row],[組]],"")</f>
        <v>2</v>
      </c>
      <c r="C256" s="22">
        <f>IFERROR(テーブル_Swim015[[#This Row],[水路]],"")</f>
        <v>3</v>
      </c>
      <c r="D256" s="22" t="str">
        <f t="shared" si="15"/>
        <v>1823</v>
      </c>
      <c r="E256" s="22">
        <f>IFERROR(テーブル_Swim015[[#This Row],[選手番号]],"")</f>
        <v>101</v>
      </c>
      <c r="F256" s="22" t="str">
        <f>IFERROR(VLOOKUP(E256,Sheet3!A:H,3,0),"")</f>
        <v xml:space="preserve">石村　思穏                    </v>
      </c>
      <c r="G256" s="22" t="str">
        <f>IFERROR(VLOOKUP(E256,Sheet3!A:H,8,0),"")</f>
        <v xml:space="preserve">八幡浜ＳＣ      </v>
      </c>
      <c r="H256" s="22" t="str">
        <f>IFERROR(VLOOKUP(E256,Sheet2!A:B,2,0),"")</f>
        <v/>
      </c>
      <c r="I256" s="22" t="str">
        <f t="shared" si="16"/>
        <v>10118</v>
      </c>
      <c r="J256" s="22">
        <f t="shared" si="17"/>
        <v>2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18</v>
      </c>
      <c r="B257" s="22">
        <f>IFERROR(テーブル_Swim015[[#This Row],[組]],"")</f>
        <v>2</v>
      </c>
      <c r="C257" s="22">
        <f>IFERROR(テーブル_Swim015[[#This Row],[水路]],"")</f>
        <v>4</v>
      </c>
      <c r="D257" s="22" t="str">
        <f t="shared" si="15"/>
        <v>1824</v>
      </c>
      <c r="E257" s="22">
        <f>IFERROR(テーブル_Swim015[[#This Row],[選手番号]],"")</f>
        <v>213</v>
      </c>
      <c r="F257" s="22" t="str">
        <f>IFERROR(VLOOKUP(E257,Sheet3!A:H,3,0),"")</f>
        <v xml:space="preserve">高山　結衣                    </v>
      </c>
      <c r="G257" s="22" t="str">
        <f>IFERROR(VLOOKUP(E257,Sheet3!A:H,8,0),"")</f>
        <v xml:space="preserve">えいしSC北条    </v>
      </c>
      <c r="H257" s="22" t="str">
        <f>IFERROR(VLOOKUP(E257,Sheet2!A:B,2,0),"")</f>
        <v/>
      </c>
      <c r="I257" s="22" t="str">
        <f t="shared" si="16"/>
        <v>21318</v>
      </c>
      <c r="J257" s="22">
        <f t="shared" si="17"/>
        <v>2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18</v>
      </c>
      <c r="B258" s="22">
        <f>IFERROR(テーブル_Swim015[[#This Row],[組]],"")</f>
        <v>2</v>
      </c>
      <c r="C258" s="22">
        <f>IFERROR(テーブル_Swim015[[#This Row],[水路]],"")</f>
        <v>5</v>
      </c>
      <c r="D258" s="22" t="str">
        <f t="shared" si="15"/>
        <v>1825</v>
      </c>
      <c r="E258" s="22">
        <f>IFERROR(テーブル_Swim015[[#This Row],[選手番号]],"")</f>
        <v>83</v>
      </c>
      <c r="F258" s="22" t="str">
        <f>IFERROR(VLOOKUP(E258,Sheet3!A:H,3,0),"")</f>
        <v xml:space="preserve">今城　姫桜                    </v>
      </c>
      <c r="G258" s="22" t="str">
        <f>IFERROR(VLOOKUP(E258,Sheet3!A:H,8,0),"")</f>
        <v xml:space="preserve">ファイブテン    </v>
      </c>
      <c r="H258" s="22" t="str">
        <f>IFERROR(VLOOKUP(E258,Sheet2!A:B,2,0),"")</f>
        <v/>
      </c>
      <c r="I258" s="22" t="str">
        <f t="shared" si="16"/>
        <v>8318</v>
      </c>
      <c r="J258" s="22">
        <f t="shared" si="17"/>
        <v>2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18</v>
      </c>
      <c r="B259" s="22">
        <f>IFERROR(テーブル_Swim015[[#This Row],[組]],"")</f>
        <v>2</v>
      </c>
      <c r="C259" s="22">
        <f>IFERROR(テーブル_Swim015[[#This Row],[水路]],"")</f>
        <v>6</v>
      </c>
      <c r="D259" s="22" t="str">
        <f t="shared" ref="D259:D322" si="19">CONCATENATE(A259,B259,C259)</f>
        <v>1826</v>
      </c>
      <c r="E259" s="22">
        <f>IFERROR(テーブル_Swim015[[#This Row],[選手番号]],"")</f>
        <v>103</v>
      </c>
      <c r="F259" s="22" t="str">
        <f>IFERROR(VLOOKUP(E259,Sheet3!A:H,3,0),"")</f>
        <v xml:space="preserve">岡本　望愛                    </v>
      </c>
      <c r="G259" s="22" t="str">
        <f>IFERROR(VLOOKUP(E259,Sheet3!A:H,8,0),"")</f>
        <v xml:space="preserve">八幡浜ＳＣ      </v>
      </c>
      <c r="H259" s="22" t="str">
        <f>IFERROR(VLOOKUP(E259,Sheet2!A:B,2,0),"")</f>
        <v/>
      </c>
      <c r="I259" s="22" t="str">
        <f t="shared" si="16"/>
        <v>10318</v>
      </c>
      <c r="J259" s="22">
        <f t="shared" si="17"/>
        <v>2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18</v>
      </c>
      <c r="B260" s="22">
        <f>IFERROR(テーブル_Swim015[[#This Row],[組]],"")</f>
        <v>3</v>
      </c>
      <c r="C260" s="22">
        <f>IFERROR(テーブル_Swim015[[#This Row],[水路]],"")</f>
        <v>1</v>
      </c>
      <c r="D260" s="22" t="str">
        <f t="shared" si="19"/>
        <v>1831</v>
      </c>
      <c r="E260" s="22">
        <f>IFERROR(テーブル_Swim015[[#This Row],[選手番号]],"")</f>
        <v>98</v>
      </c>
      <c r="F260" s="22" t="str">
        <f>IFERROR(VLOOKUP(E260,Sheet3!A:H,3,0),"")</f>
        <v xml:space="preserve">井上日菜子                    </v>
      </c>
      <c r="G260" s="22" t="str">
        <f>IFERROR(VLOOKUP(E260,Sheet3!A:H,8,0),"")</f>
        <v xml:space="preserve">八幡浜ＳＣ      </v>
      </c>
      <c r="H260" s="22" t="str">
        <f>IFERROR(VLOOKUP(E260,Sheet2!A:B,2,0),"")</f>
        <v/>
      </c>
      <c r="I260" s="22" t="str">
        <f t="shared" si="16"/>
        <v>9818</v>
      </c>
      <c r="J260" s="22">
        <f t="shared" si="17"/>
        <v>3</v>
      </c>
      <c r="K260" s="22">
        <f t="shared" si="18"/>
        <v>1</v>
      </c>
    </row>
    <row r="261" spans="1:11" s="22" customFormat="1" x14ac:dyDescent="0.15">
      <c r="A261" s="22">
        <f>IFERROR(テーブル_Swim015[[#This Row],[競技番号]],"")</f>
        <v>18</v>
      </c>
      <c r="B261" s="22">
        <f>IFERROR(テーブル_Swim015[[#This Row],[組]],"")</f>
        <v>3</v>
      </c>
      <c r="C261" s="22">
        <f>IFERROR(テーブル_Swim015[[#This Row],[水路]],"")</f>
        <v>2</v>
      </c>
      <c r="D261" s="22" t="str">
        <f t="shared" si="19"/>
        <v>1832</v>
      </c>
      <c r="E261" s="22">
        <f>IFERROR(テーブル_Swim015[[#This Row],[選手番号]],"")</f>
        <v>23</v>
      </c>
      <c r="F261" s="22" t="str">
        <f>IFERROR(VLOOKUP(E261,Sheet3!A:H,3,0),"")</f>
        <v xml:space="preserve">達川　夕愛                    </v>
      </c>
      <c r="G261" s="22" t="str">
        <f>IFERROR(VLOOKUP(E261,Sheet3!A:H,8,0),"")</f>
        <v xml:space="preserve">五百木ＳＣ      </v>
      </c>
      <c r="H261" s="22" t="str">
        <f>IFERROR(VLOOKUP(E261,Sheet2!A:B,2,0),"")</f>
        <v/>
      </c>
      <c r="I261" s="22" t="str">
        <f t="shared" si="16"/>
        <v>2318</v>
      </c>
      <c r="J261" s="22">
        <f t="shared" si="17"/>
        <v>3</v>
      </c>
      <c r="K261" s="22">
        <f t="shared" si="18"/>
        <v>2</v>
      </c>
    </row>
    <row r="262" spans="1:11" s="22" customFormat="1" x14ac:dyDescent="0.15">
      <c r="A262" s="22">
        <f>IFERROR(テーブル_Swim015[[#This Row],[競技番号]],"")</f>
        <v>18</v>
      </c>
      <c r="B262" s="22">
        <f>IFERROR(テーブル_Swim015[[#This Row],[組]],"")</f>
        <v>3</v>
      </c>
      <c r="C262" s="22">
        <f>IFERROR(テーブル_Swim015[[#This Row],[水路]],"")</f>
        <v>3</v>
      </c>
      <c r="D262" s="22" t="str">
        <f t="shared" si="19"/>
        <v>1833</v>
      </c>
      <c r="E262" s="22">
        <f>IFERROR(テーブル_Swim015[[#This Row],[選手番号]],"")</f>
        <v>42</v>
      </c>
      <c r="F262" s="22" t="str">
        <f>IFERROR(VLOOKUP(E262,Sheet3!A:H,3,0),"")</f>
        <v xml:space="preserve">高内　七海                    </v>
      </c>
      <c r="G262" s="22" t="str">
        <f>IFERROR(VLOOKUP(E262,Sheet3!A:H,8,0),"")</f>
        <v xml:space="preserve">南海ＤＣ        </v>
      </c>
      <c r="H262" s="22" t="str">
        <f>IFERROR(VLOOKUP(E262,Sheet2!A:B,2,0),"")</f>
        <v/>
      </c>
      <c r="I262" s="22" t="str">
        <f t="shared" si="16"/>
        <v>4218</v>
      </c>
      <c r="J262" s="22">
        <f t="shared" si="17"/>
        <v>3</v>
      </c>
      <c r="K262" s="22">
        <f t="shared" si="18"/>
        <v>3</v>
      </c>
    </row>
    <row r="263" spans="1:11" s="22" customFormat="1" x14ac:dyDescent="0.15">
      <c r="A263" s="22">
        <f>IFERROR(テーブル_Swim015[[#This Row],[競技番号]],"")</f>
        <v>18</v>
      </c>
      <c r="B263" s="22">
        <f>IFERROR(テーブル_Swim015[[#This Row],[組]],"")</f>
        <v>3</v>
      </c>
      <c r="C263" s="22">
        <f>IFERROR(テーブル_Swim015[[#This Row],[水路]],"")</f>
        <v>4</v>
      </c>
      <c r="D263" s="22" t="str">
        <f t="shared" si="19"/>
        <v>1834</v>
      </c>
      <c r="E263" s="22">
        <f>IFERROR(テーブル_Swim015[[#This Row],[選手番号]],"")</f>
        <v>84</v>
      </c>
      <c r="F263" s="22" t="str">
        <f>IFERROR(VLOOKUP(E263,Sheet3!A:H,3,0),"")</f>
        <v xml:space="preserve">藤田　真央                    </v>
      </c>
      <c r="G263" s="22" t="str">
        <f>IFERROR(VLOOKUP(E263,Sheet3!A:H,8,0),"")</f>
        <v xml:space="preserve">ファイブテン    </v>
      </c>
      <c r="H263" s="22" t="str">
        <f>IFERROR(VLOOKUP(E263,Sheet2!A:B,2,0),"")</f>
        <v/>
      </c>
      <c r="I263" s="22" t="str">
        <f t="shared" si="16"/>
        <v>8418</v>
      </c>
      <c r="J263" s="22">
        <f t="shared" si="17"/>
        <v>3</v>
      </c>
      <c r="K263" s="22">
        <f t="shared" si="18"/>
        <v>4</v>
      </c>
    </row>
    <row r="264" spans="1:11" s="22" customFormat="1" x14ac:dyDescent="0.15">
      <c r="A264" s="22">
        <f>IFERROR(テーブル_Swim015[[#This Row],[競技番号]],"")</f>
        <v>18</v>
      </c>
      <c r="B264" s="22">
        <f>IFERROR(テーブル_Swim015[[#This Row],[組]],"")</f>
        <v>3</v>
      </c>
      <c r="C264" s="22">
        <f>IFERROR(テーブル_Swim015[[#This Row],[水路]],"")</f>
        <v>5</v>
      </c>
      <c r="D264" s="22" t="str">
        <f t="shared" si="19"/>
        <v>1835</v>
      </c>
      <c r="E264" s="22">
        <f>IFERROR(テーブル_Swim015[[#This Row],[選手番号]],"")</f>
        <v>182</v>
      </c>
      <c r="F264" s="22" t="str">
        <f>IFERROR(VLOOKUP(E264,Sheet3!A:H,3,0),"")</f>
        <v xml:space="preserve">日野姫花李                    </v>
      </c>
      <c r="G264" s="22" t="str">
        <f>IFERROR(VLOOKUP(E264,Sheet3!A:H,8,0),"")</f>
        <v xml:space="preserve">ﾌｧｲﾌﾞﾃﾝ東予     </v>
      </c>
      <c r="H264" s="22" t="str">
        <f>IFERROR(VLOOKUP(E264,Sheet2!A:B,2,0),"")</f>
        <v/>
      </c>
      <c r="I264" s="22" t="str">
        <f t="shared" si="16"/>
        <v>18218</v>
      </c>
      <c r="J264" s="22">
        <f t="shared" si="17"/>
        <v>3</v>
      </c>
      <c r="K264" s="22">
        <f t="shared" si="18"/>
        <v>5</v>
      </c>
    </row>
    <row r="265" spans="1:11" s="22" customFormat="1" x14ac:dyDescent="0.15">
      <c r="A265" s="22">
        <f>IFERROR(テーブル_Swim015[[#This Row],[競技番号]],"")</f>
        <v>18</v>
      </c>
      <c r="B265" s="22">
        <f>IFERROR(テーブル_Swim015[[#This Row],[組]],"")</f>
        <v>3</v>
      </c>
      <c r="C265" s="22">
        <f>IFERROR(テーブル_Swim015[[#This Row],[水路]],"")</f>
        <v>6</v>
      </c>
      <c r="D265" s="22" t="str">
        <f t="shared" si="19"/>
        <v>1836</v>
      </c>
      <c r="E265" s="22">
        <f>IFERROR(テーブル_Swim015[[#This Row],[選手番号]],"")</f>
        <v>214</v>
      </c>
      <c r="F265" s="22" t="str">
        <f>IFERROR(VLOOKUP(E265,Sheet3!A:H,3,0),"")</f>
        <v xml:space="preserve">吉田　千暁                    </v>
      </c>
      <c r="G265" s="22" t="str">
        <f>IFERROR(VLOOKUP(E265,Sheet3!A:H,8,0),"")</f>
        <v xml:space="preserve">えいしSC北条    </v>
      </c>
      <c r="H265" s="22" t="str">
        <f>IFERROR(VLOOKUP(E265,Sheet2!A:B,2,0),"")</f>
        <v/>
      </c>
      <c r="I265" s="22" t="str">
        <f t="shared" si="16"/>
        <v>21418</v>
      </c>
      <c r="J265" s="22">
        <f t="shared" si="17"/>
        <v>3</v>
      </c>
      <c r="K265" s="22">
        <f t="shared" si="18"/>
        <v>6</v>
      </c>
    </row>
    <row r="266" spans="1:11" s="22" customFormat="1" x14ac:dyDescent="0.15">
      <c r="A266" s="22">
        <f>IFERROR(テーブル_Swim015[[#This Row],[競技番号]],"")</f>
        <v>19</v>
      </c>
      <c r="B266" s="22">
        <f>IFERROR(テーブル_Swim015[[#This Row],[組]],"")</f>
        <v>1</v>
      </c>
      <c r="C266" s="22">
        <f>IFERROR(テーブル_Swim015[[#This Row],[水路]],"")</f>
        <v>1</v>
      </c>
      <c r="D266" s="22" t="str">
        <f t="shared" si="19"/>
        <v>1911</v>
      </c>
      <c r="E266" s="22">
        <f>IFERROR(テーブル_Swim015[[#This Row],[選手番号]],"")</f>
        <v>0</v>
      </c>
      <c r="F266" s="22" t="str">
        <f>IFERROR(VLOOKUP(E266,Sheet3!A:H,3,0),"")</f>
        <v/>
      </c>
      <c r="G266" s="22" t="str">
        <f>IFERROR(VLOOKUP(E266,Sheet3!A:H,8,0),"")</f>
        <v/>
      </c>
      <c r="H266" s="22" t="str">
        <f>IFERROR(VLOOKUP(E266,Sheet2!A:B,2,0),"")</f>
        <v/>
      </c>
      <c r="I266" s="22" t="str">
        <f t="shared" si="16"/>
        <v>019</v>
      </c>
      <c r="J266" s="22">
        <f t="shared" si="17"/>
        <v>1</v>
      </c>
      <c r="K266" s="22">
        <f t="shared" si="18"/>
        <v>1</v>
      </c>
    </row>
    <row r="267" spans="1:11" s="22" customFormat="1" x14ac:dyDescent="0.15">
      <c r="A267" s="22">
        <f>IFERROR(テーブル_Swim015[[#This Row],[競技番号]],"")</f>
        <v>19</v>
      </c>
      <c r="B267" s="22">
        <f>IFERROR(テーブル_Swim015[[#This Row],[組]],"")</f>
        <v>1</v>
      </c>
      <c r="C267" s="22">
        <f>IFERROR(テーブル_Swim015[[#This Row],[水路]],"")</f>
        <v>2</v>
      </c>
      <c r="D267" s="22" t="str">
        <f t="shared" si="19"/>
        <v>1912</v>
      </c>
      <c r="E267" s="22">
        <f>IFERROR(テーブル_Swim015[[#This Row],[選手番号]],"")</f>
        <v>50</v>
      </c>
      <c r="F267" s="22" t="str">
        <f>IFERROR(VLOOKUP(E267,Sheet3!A:H,3,0),"")</f>
        <v xml:space="preserve">森下　泰明                    </v>
      </c>
      <c r="G267" s="22" t="str">
        <f>IFERROR(VLOOKUP(E267,Sheet3!A:H,8,0),"")</f>
        <v xml:space="preserve">ｴﾘｴｰﾙSRT        </v>
      </c>
      <c r="H267" s="22" t="str">
        <f>IFERROR(VLOOKUP(E267,Sheet2!A:B,2,0),"")</f>
        <v/>
      </c>
      <c r="I267" s="22" t="str">
        <f t="shared" si="16"/>
        <v>5019</v>
      </c>
      <c r="J267" s="22">
        <f t="shared" si="17"/>
        <v>1</v>
      </c>
      <c r="K267" s="22">
        <f t="shared" si="18"/>
        <v>2</v>
      </c>
    </row>
    <row r="268" spans="1:11" s="22" customFormat="1" x14ac:dyDescent="0.15">
      <c r="A268" s="22">
        <f>IFERROR(テーブル_Swim015[[#This Row],[競技番号]],"")</f>
        <v>19</v>
      </c>
      <c r="B268" s="22">
        <f>IFERROR(テーブル_Swim015[[#This Row],[組]],"")</f>
        <v>1</v>
      </c>
      <c r="C268" s="22">
        <f>IFERROR(テーブル_Swim015[[#This Row],[水路]],"")</f>
        <v>3</v>
      </c>
      <c r="D268" s="22" t="str">
        <f t="shared" si="19"/>
        <v>1913</v>
      </c>
      <c r="E268" s="22">
        <f>IFERROR(テーブル_Swim015[[#This Row],[選手番号]],"")</f>
        <v>181</v>
      </c>
      <c r="F268" s="22" t="str">
        <f>IFERROR(VLOOKUP(E268,Sheet3!A:H,3,0),"")</f>
        <v xml:space="preserve">宇佐美弥市                    </v>
      </c>
      <c r="G268" s="22" t="str">
        <f>IFERROR(VLOOKUP(E268,Sheet3!A:H,8,0),"")</f>
        <v xml:space="preserve">ﾌｧｲﾌﾞﾃﾝ東予     </v>
      </c>
      <c r="H268" s="22" t="str">
        <f>IFERROR(VLOOKUP(E268,Sheet2!A:B,2,0),"")</f>
        <v/>
      </c>
      <c r="I268" s="22" t="str">
        <f t="shared" si="16"/>
        <v>18119</v>
      </c>
      <c r="J268" s="22">
        <f t="shared" si="17"/>
        <v>1</v>
      </c>
      <c r="K268" s="22">
        <f t="shared" si="18"/>
        <v>3</v>
      </c>
    </row>
    <row r="269" spans="1:11" s="22" customFormat="1" x14ac:dyDescent="0.15">
      <c r="A269" s="22">
        <f>IFERROR(テーブル_Swim015[[#This Row],[競技番号]],"")</f>
        <v>19</v>
      </c>
      <c r="B269" s="22">
        <f>IFERROR(テーブル_Swim015[[#This Row],[組]],"")</f>
        <v>1</v>
      </c>
      <c r="C269" s="22">
        <f>IFERROR(テーブル_Swim015[[#This Row],[水路]],"")</f>
        <v>4</v>
      </c>
      <c r="D269" s="22" t="str">
        <f t="shared" si="19"/>
        <v>1914</v>
      </c>
      <c r="E269" s="22">
        <f>IFERROR(テーブル_Swim015[[#This Row],[選手番号]],"")</f>
        <v>139</v>
      </c>
      <c r="F269" s="22" t="str">
        <f>IFERROR(VLOOKUP(E269,Sheet3!A:H,3,0),"")</f>
        <v xml:space="preserve">渡部　透真                    </v>
      </c>
      <c r="G269" s="22" t="str">
        <f>IFERROR(VLOOKUP(E269,Sheet3!A:H,8,0),"")</f>
        <v xml:space="preserve">フィッタ重信    </v>
      </c>
      <c r="H269" s="22" t="str">
        <f>IFERROR(VLOOKUP(E269,Sheet2!A:B,2,0),"")</f>
        <v/>
      </c>
      <c r="I269" s="22" t="str">
        <f t="shared" si="16"/>
        <v>13919</v>
      </c>
      <c r="J269" s="22">
        <f t="shared" si="17"/>
        <v>1</v>
      </c>
      <c r="K269" s="22">
        <f t="shared" si="18"/>
        <v>4</v>
      </c>
    </row>
    <row r="270" spans="1:11" s="22" customFormat="1" x14ac:dyDescent="0.15">
      <c r="A270" s="22">
        <f>IFERROR(テーブル_Swim015[[#This Row],[競技番号]],"")</f>
        <v>19</v>
      </c>
      <c r="B270" s="22">
        <f>IFERROR(テーブル_Swim015[[#This Row],[組]],"")</f>
        <v>1</v>
      </c>
      <c r="C270" s="22">
        <f>IFERROR(テーブル_Swim015[[#This Row],[水路]],"")</f>
        <v>5</v>
      </c>
      <c r="D270" s="22" t="str">
        <f t="shared" si="19"/>
        <v>1915</v>
      </c>
      <c r="E270" s="22">
        <f>IFERROR(テーブル_Swim015[[#This Row],[選手番号]],"")</f>
        <v>0</v>
      </c>
      <c r="F270" s="22" t="str">
        <f>IFERROR(VLOOKUP(E270,Sheet3!A:H,3,0),"")</f>
        <v/>
      </c>
      <c r="G270" s="22" t="str">
        <f>IFERROR(VLOOKUP(E270,Sheet3!A:H,8,0),"")</f>
        <v/>
      </c>
      <c r="H270" s="22" t="str">
        <f>IFERROR(VLOOKUP(E270,Sheet2!A:B,2,0),"")</f>
        <v/>
      </c>
      <c r="I270" s="22" t="str">
        <f t="shared" si="16"/>
        <v>019</v>
      </c>
      <c r="J270" s="22">
        <f t="shared" si="17"/>
        <v>1</v>
      </c>
      <c r="K270" s="22">
        <f t="shared" si="18"/>
        <v>5</v>
      </c>
    </row>
    <row r="271" spans="1:11" s="22" customFormat="1" x14ac:dyDescent="0.15">
      <c r="A271" s="22">
        <f>IFERROR(テーブル_Swim015[[#This Row],[競技番号]],"")</f>
        <v>19</v>
      </c>
      <c r="B271" s="22">
        <f>IFERROR(テーブル_Swim015[[#This Row],[組]],"")</f>
        <v>1</v>
      </c>
      <c r="C271" s="22">
        <f>IFERROR(テーブル_Swim015[[#This Row],[水路]],"")</f>
        <v>6</v>
      </c>
      <c r="D271" s="22" t="str">
        <f t="shared" si="19"/>
        <v>1916</v>
      </c>
      <c r="E271" s="22">
        <f>IFERROR(テーブル_Swim015[[#This Row],[選手番号]],"")</f>
        <v>0</v>
      </c>
      <c r="F271" s="22" t="str">
        <f>IFERROR(VLOOKUP(E271,Sheet3!A:H,3,0),"")</f>
        <v/>
      </c>
      <c r="G271" s="22" t="str">
        <f>IFERROR(VLOOKUP(E271,Sheet3!A:H,8,0),"")</f>
        <v/>
      </c>
      <c r="H271" s="22" t="str">
        <f>IFERROR(VLOOKUP(E271,Sheet2!A:B,2,0),"")</f>
        <v/>
      </c>
      <c r="I271" s="22" t="str">
        <f t="shared" si="16"/>
        <v>019</v>
      </c>
      <c r="J271" s="22">
        <f t="shared" si="17"/>
        <v>1</v>
      </c>
      <c r="K271" s="22">
        <f t="shared" si="18"/>
        <v>6</v>
      </c>
    </row>
    <row r="272" spans="1:11" s="22" customFormat="1" x14ac:dyDescent="0.15">
      <c r="A272" s="22">
        <f>IFERROR(テーブル_Swim015[[#This Row],[競技番号]],"")</f>
        <v>19</v>
      </c>
      <c r="B272" s="22">
        <f>IFERROR(テーブル_Swim015[[#This Row],[組]],"")</f>
        <v>2</v>
      </c>
      <c r="C272" s="22">
        <f>IFERROR(テーブル_Swim015[[#This Row],[水路]],"")</f>
        <v>1</v>
      </c>
      <c r="D272" s="22" t="str">
        <f t="shared" si="19"/>
        <v>1921</v>
      </c>
      <c r="E272" s="22">
        <f>IFERROR(テーブル_Swim015[[#This Row],[選手番号]],"")</f>
        <v>60</v>
      </c>
      <c r="F272" s="22" t="str">
        <f>IFERROR(VLOOKUP(E272,Sheet3!A:H,3,0),"")</f>
        <v xml:space="preserve">三宅　裕貴                    </v>
      </c>
      <c r="G272" s="22" t="str">
        <f>IFERROR(VLOOKUP(E272,Sheet3!A:H,8,0),"")</f>
        <v xml:space="preserve">西条ＳＣ        </v>
      </c>
      <c r="H272" s="22" t="str">
        <f>IFERROR(VLOOKUP(E272,Sheet2!A:B,2,0),"")</f>
        <v/>
      </c>
      <c r="I272" s="22" t="str">
        <f t="shared" si="16"/>
        <v>6019</v>
      </c>
      <c r="J272" s="22">
        <f t="shared" si="17"/>
        <v>2</v>
      </c>
      <c r="K272" s="22">
        <f t="shared" si="18"/>
        <v>1</v>
      </c>
    </row>
    <row r="273" spans="1:11" s="22" customFormat="1" x14ac:dyDescent="0.15">
      <c r="A273" s="22">
        <f>IFERROR(テーブル_Swim015[[#This Row],[競技番号]],"")</f>
        <v>19</v>
      </c>
      <c r="B273" s="22">
        <f>IFERROR(テーブル_Swim015[[#This Row],[組]],"")</f>
        <v>2</v>
      </c>
      <c r="C273" s="22">
        <f>IFERROR(テーブル_Swim015[[#This Row],[水路]],"")</f>
        <v>2</v>
      </c>
      <c r="D273" s="22" t="str">
        <f t="shared" si="19"/>
        <v>1922</v>
      </c>
      <c r="E273" s="22">
        <f>IFERROR(テーブル_Swim015[[#This Row],[選手番号]],"")</f>
        <v>76</v>
      </c>
      <c r="F273" s="22" t="str">
        <f>IFERROR(VLOOKUP(E273,Sheet3!A:H,3,0),"")</f>
        <v xml:space="preserve">安藤　諒人                    </v>
      </c>
      <c r="G273" s="22" t="str">
        <f>IFERROR(VLOOKUP(E273,Sheet3!A:H,8,0),"")</f>
        <v xml:space="preserve">ファイブテン    </v>
      </c>
      <c r="H273" s="22" t="str">
        <f>IFERROR(VLOOKUP(E273,Sheet2!A:B,2,0),"")</f>
        <v/>
      </c>
      <c r="I273" s="22" t="str">
        <f t="shared" si="16"/>
        <v>7619</v>
      </c>
      <c r="J273" s="22">
        <f t="shared" si="17"/>
        <v>2</v>
      </c>
      <c r="K273" s="22">
        <f t="shared" si="18"/>
        <v>2</v>
      </c>
    </row>
    <row r="274" spans="1:11" s="22" customFormat="1" x14ac:dyDescent="0.15">
      <c r="A274" s="22">
        <f>IFERROR(テーブル_Swim015[[#This Row],[競技番号]],"")</f>
        <v>19</v>
      </c>
      <c r="B274" s="22">
        <f>IFERROR(テーブル_Swim015[[#This Row],[組]],"")</f>
        <v>2</v>
      </c>
      <c r="C274" s="22">
        <f>IFERROR(テーブル_Swim015[[#This Row],[水路]],"")</f>
        <v>3</v>
      </c>
      <c r="D274" s="22" t="str">
        <f t="shared" si="19"/>
        <v>1923</v>
      </c>
      <c r="E274" s="22">
        <f>IFERROR(テーブル_Swim015[[#This Row],[選手番号]],"")</f>
        <v>188</v>
      </c>
      <c r="F274" s="22" t="str">
        <f>IFERROR(VLOOKUP(E274,Sheet3!A:H,3,0),"")</f>
        <v xml:space="preserve">大石　陵雅                    </v>
      </c>
      <c r="G274" s="22" t="str">
        <f>IFERROR(VLOOKUP(E274,Sheet3!A:H,8,0),"")</f>
        <v xml:space="preserve">ﾌｨｯﾀｴﾐﾌﾙ松前    </v>
      </c>
      <c r="H274" s="22" t="str">
        <f>IFERROR(VLOOKUP(E274,Sheet2!A:B,2,0),"")</f>
        <v/>
      </c>
      <c r="I274" s="22" t="str">
        <f t="shared" si="16"/>
        <v>18819</v>
      </c>
      <c r="J274" s="22">
        <f t="shared" si="17"/>
        <v>2</v>
      </c>
      <c r="K274" s="22">
        <f t="shared" si="18"/>
        <v>3</v>
      </c>
    </row>
    <row r="275" spans="1:11" s="22" customFormat="1" x14ac:dyDescent="0.15">
      <c r="A275" s="22">
        <f>IFERROR(テーブル_Swim015[[#This Row],[競技番号]],"")</f>
        <v>19</v>
      </c>
      <c r="B275" s="22">
        <f>IFERROR(テーブル_Swim015[[#This Row],[組]],"")</f>
        <v>2</v>
      </c>
      <c r="C275" s="22">
        <f>IFERROR(テーブル_Swim015[[#This Row],[水路]],"")</f>
        <v>4</v>
      </c>
      <c r="D275" s="22" t="str">
        <f t="shared" si="19"/>
        <v>1924</v>
      </c>
      <c r="E275" s="22">
        <f>IFERROR(テーブル_Swim015[[#This Row],[選手番号]],"")</f>
        <v>180</v>
      </c>
      <c r="F275" s="22" t="str">
        <f>IFERROR(VLOOKUP(E275,Sheet3!A:H,3,0),"")</f>
        <v xml:space="preserve">白石　和士                    </v>
      </c>
      <c r="G275" s="22" t="str">
        <f>IFERROR(VLOOKUP(E275,Sheet3!A:H,8,0),"")</f>
        <v xml:space="preserve">ﾌｧｲﾌﾞﾃﾝ東予     </v>
      </c>
      <c r="H275" s="22" t="str">
        <f>IFERROR(VLOOKUP(E275,Sheet2!A:B,2,0),"")</f>
        <v/>
      </c>
      <c r="I275" s="22" t="str">
        <f t="shared" ref="I275:I338" si="20">CONCATENATE(E275,A275)</f>
        <v>18019</v>
      </c>
      <c r="J275" s="22">
        <f t="shared" ref="J275:J338" si="21">B275</f>
        <v>2</v>
      </c>
      <c r="K275" s="22">
        <f t="shared" ref="K275:K338" si="22">C275</f>
        <v>4</v>
      </c>
    </row>
    <row r="276" spans="1:11" s="22" customFormat="1" x14ac:dyDescent="0.15">
      <c r="A276" s="22">
        <f>IFERROR(テーブル_Swim015[[#This Row],[競技番号]],"")</f>
        <v>19</v>
      </c>
      <c r="B276" s="22">
        <f>IFERROR(テーブル_Swim015[[#This Row],[組]],"")</f>
        <v>2</v>
      </c>
      <c r="C276" s="22">
        <f>IFERROR(テーブル_Swim015[[#This Row],[水路]],"")</f>
        <v>5</v>
      </c>
      <c r="D276" s="22" t="str">
        <f t="shared" si="19"/>
        <v>1925</v>
      </c>
      <c r="E276" s="22">
        <f>IFERROR(テーブル_Swim015[[#This Row],[選手番号]],"")</f>
        <v>10</v>
      </c>
      <c r="F276" s="22" t="str">
        <f>IFERROR(VLOOKUP(E276,Sheet3!A:H,3,0),"")</f>
        <v xml:space="preserve">伊藤　諒成                    </v>
      </c>
      <c r="G276" s="22" t="str">
        <f>IFERROR(VLOOKUP(E276,Sheet3!A:H,8,0),"")</f>
        <v xml:space="preserve">五百木ＳＣ      </v>
      </c>
      <c r="H276" s="22" t="str">
        <f>IFERROR(VLOOKUP(E276,Sheet2!A:B,2,0),"")</f>
        <v/>
      </c>
      <c r="I276" s="22" t="str">
        <f t="shared" si="20"/>
        <v>1019</v>
      </c>
      <c r="J276" s="22">
        <f t="shared" si="21"/>
        <v>2</v>
      </c>
      <c r="K276" s="22">
        <f t="shared" si="22"/>
        <v>5</v>
      </c>
    </row>
    <row r="277" spans="1:11" s="22" customFormat="1" x14ac:dyDescent="0.15">
      <c r="A277" s="22">
        <f>IFERROR(テーブル_Swim015[[#This Row],[競技番号]],"")</f>
        <v>19</v>
      </c>
      <c r="B277" s="22">
        <f>IFERROR(テーブル_Swim015[[#This Row],[組]],"")</f>
        <v>2</v>
      </c>
      <c r="C277" s="22">
        <f>IFERROR(テーブル_Swim015[[#This Row],[水路]],"")</f>
        <v>6</v>
      </c>
      <c r="D277" s="22" t="str">
        <f t="shared" si="19"/>
        <v>1926</v>
      </c>
      <c r="E277" s="22">
        <f>IFERROR(テーブル_Swim015[[#This Row],[選手番号]],"")</f>
        <v>11</v>
      </c>
      <c r="F277" s="22" t="str">
        <f>IFERROR(VLOOKUP(E277,Sheet3!A:H,3,0),"")</f>
        <v xml:space="preserve">玉井　央輔                    </v>
      </c>
      <c r="G277" s="22" t="str">
        <f>IFERROR(VLOOKUP(E277,Sheet3!A:H,8,0),"")</f>
        <v xml:space="preserve">五百木ＳＣ      </v>
      </c>
      <c r="H277" s="22" t="str">
        <f>IFERROR(VLOOKUP(E277,Sheet2!A:B,2,0),"")</f>
        <v/>
      </c>
      <c r="I277" s="22" t="str">
        <f t="shared" si="20"/>
        <v>1119</v>
      </c>
      <c r="J277" s="22">
        <f t="shared" si="21"/>
        <v>2</v>
      </c>
      <c r="K277" s="22">
        <f t="shared" si="22"/>
        <v>6</v>
      </c>
    </row>
    <row r="278" spans="1:11" s="22" customFormat="1" x14ac:dyDescent="0.15">
      <c r="A278" s="22">
        <f>IFERROR(テーブル_Swim015[[#This Row],[競技番号]],"")</f>
        <v>19</v>
      </c>
      <c r="B278" s="22">
        <f>IFERROR(テーブル_Swim015[[#This Row],[組]],"")</f>
        <v>3</v>
      </c>
      <c r="C278" s="22">
        <f>IFERROR(テーブル_Swim015[[#This Row],[水路]],"")</f>
        <v>1</v>
      </c>
      <c r="D278" s="22" t="str">
        <f t="shared" si="19"/>
        <v>1931</v>
      </c>
      <c r="E278" s="22">
        <f>IFERROR(テーブル_Swim015[[#This Row],[選手番号]],"")</f>
        <v>216</v>
      </c>
      <c r="F278" s="22" t="str">
        <f>IFERROR(VLOOKUP(E278,Sheet3!A:H,3,0),"")</f>
        <v xml:space="preserve">日淺琥太朗                    </v>
      </c>
      <c r="G278" s="22" t="str">
        <f>IFERROR(VLOOKUP(E278,Sheet3!A:H,8,0),"")</f>
        <v xml:space="preserve">AST             </v>
      </c>
      <c r="H278" s="22" t="str">
        <f>IFERROR(VLOOKUP(E278,Sheet2!A:B,2,0),"")</f>
        <v/>
      </c>
      <c r="I278" s="22" t="str">
        <f t="shared" si="20"/>
        <v>21619</v>
      </c>
      <c r="J278" s="22">
        <f t="shared" si="21"/>
        <v>3</v>
      </c>
      <c r="K278" s="22">
        <f t="shared" si="22"/>
        <v>1</v>
      </c>
    </row>
    <row r="279" spans="1:11" s="22" customFormat="1" x14ac:dyDescent="0.15">
      <c r="A279" s="22">
        <f>IFERROR(テーブル_Swim015[[#This Row],[競技番号]],"")</f>
        <v>19</v>
      </c>
      <c r="B279" s="22">
        <f>IFERROR(テーブル_Swim015[[#This Row],[組]],"")</f>
        <v>3</v>
      </c>
      <c r="C279" s="22">
        <f>IFERROR(テーブル_Swim015[[#This Row],[水路]],"")</f>
        <v>2</v>
      </c>
      <c r="D279" s="22" t="str">
        <f t="shared" si="19"/>
        <v>1932</v>
      </c>
      <c r="E279" s="22">
        <f>IFERROR(テーブル_Swim015[[#This Row],[選手番号]],"")</f>
        <v>113</v>
      </c>
      <c r="F279" s="22" t="str">
        <f>IFERROR(VLOOKUP(E279,Sheet3!A:H,3,0),"")</f>
        <v xml:space="preserve">青野　　空                    </v>
      </c>
      <c r="G279" s="22" t="str">
        <f>IFERROR(VLOOKUP(E279,Sheet3!A:H,8,0),"")</f>
        <v xml:space="preserve">ＭＧ双葉        </v>
      </c>
      <c r="H279" s="22" t="str">
        <f>IFERROR(VLOOKUP(E279,Sheet2!A:B,2,0),"")</f>
        <v/>
      </c>
      <c r="I279" s="22" t="str">
        <f t="shared" si="20"/>
        <v>11319</v>
      </c>
      <c r="J279" s="22">
        <f t="shared" si="21"/>
        <v>3</v>
      </c>
      <c r="K279" s="22">
        <f t="shared" si="22"/>
        <v>2</v>
      </c>
    </row>
    <row r="280" spans="1:11" s="22" customFormat="1" x14ac:dyDescent="0.15">
      <c r="A280" s="22">
        <f>IFERROR(テーブル_Swim015[[#This Row],[競技番号]],"")</f>
        <v>19</v>
      </c>
      <c r="B280" s="22">
        <f>IFERROR(テーブル_Swim015[[#This Row],[組]],"")</f>
        <v>3</v>
      </c>
      <c r="C280" s="22">
        <f>IFERROR(テーブル_Swim015[[#This Row],[水路]],"")</f>
        <v>3</v>
      </c>
      <c r="D280" s="22" t="str">
        <f t="shared" si="19"/>
        <v>1933</v>
      </c>
      <c r="E280" s="22">
        <f>IFERROR(テーブル_Swim015[[#This Row],[選手番号]],"")</f>
        <v>156</v>
      </c>
      <c r="F280" s="22" t="str">
        <f>IFERROR(VLOOKUP(E280,Sheet3!A:H,3,0),"")</f>
        <v xml:space="preserve">櫻井　理道                    </v>
      </c>
      <c r="G280" s="22" t="str">
        <f>IFERROR(VLOOKUP(E280,Sheet3!A:H,8,0),"")</f>
        <v xml:space="preserve">フィッタ吉田    </v>
      </c>
      <c r="H280" s="22" t="str">
        <f>IFERROR(VLOOKUP(E280,Sheet2!A:B,2,0),"")</f>
        <v/>
      </c>
      <c r="I280" s="22" t="str">
        <f t="shared" si="20"/>
        <v>15619</v>
      </c>
      <c r="J280" s="22">
        <f t="shared" si="21"/>
        <v>3</v>
      </c>
      <c r="K280" s="22">
        <f t="shared" si="22"/>
        <v>3</v>
      </c>
    </row>
    <row r="281" spans="1:11" s="22" customFormat="1" x14ac:dyDescent="0.15">
      <c r="A281" s="22">
        <f>IFERROR(テーブル_Swim015[[#This Row],[競技番号]],"")</f>
        <v>19</v>
      </c>
      <c r="B281" s="22">
        <f>IFERROR(テーブル_Swim015[[#This Row],[組]],"")</f>
        <v>3</v>
      </c>
      <c r="C281" s="22">
        <f>IFERROR(テーブル_Swim015[[#This Row],[水路]],"")</f>
        <v>4</v>
      </c>
      <c r="D281" s="22" t="str">
        <f t="shared" si="19"/>
        <v>1934</v>
      </c>
      <c r="E281" s="22">
        <f>IFERROR(テーブル_Swim015[[#This Row],[選手番号]],"")</f>
        <v>125</v>
      </c>
      <c r="F281" s="22" t="str">
        <f>IFERROR(VLOOKUP(E281,Sheet3!A:H,3,0),"")</f>
        <v xml:space="preserve">島田　　希                    </v>
      </c>
      <c r="G281" s="22" t="str">
        <f>IFERROR(VLOOKUP(E281,Sheet3!A:H,8,0),"")</f>
        <v xml:space="preserve">フィッタ松山    </v>
      </c>
      <c r="H281" s="22" t="str">
        <f>IFERROR(VLOOKUP(E281,Sheet2!A:B,2,0),"")</f>
        <v/>
      </c>
      <c r="I281" s="22" t="str">
        <f t="shared" si="20"/>
        <v>12519</v>
      </c>
      <c r="J281" s="22">
        <f t="shared" si="21"/>
        <v>3</v>
      </c>
      <c r="K281" s="22">
        <f t="shared" si="22"/>
        <v>4</v>
      </c>
    </row>
    <row r="282" spans="1:11" s="22" customFormat="1" x14ac:dyDescent="0.15">
      <c r="A282" s="22">
        <f>IFERROR(テーブル_Swim015[[#This Row],[競技番号]],"")</f>
        <v>19</v>
      </c>
      <c r="B282" s="22">
        <f>IFERROR(テーブル_Swim015[[#This Row],[組]],"")</f>
        <v>3</v>
      </c>
      <c r="C282" s="22">
        <f>IFERROR(テーブル_Swim015[[#This Row],[水路]],"")</f>
        <v>5</v>
      </c>
      <c r="D282" s="22" t="str">
        <f t="shared" si="19"/>
        <v>1935</v>
      </c>
      <c r="E282" s="22">
        <f>IFERROR(テーブル_Swim015[[#This Row],[選手番号]],"")</f>
        <v>49</v>
      </c>
      <c r="F282" s="22" t="str">
        <f>IFERROR(VLOOKUP(E282,Sheet3!A:H,3,0),"")</f>
        <v xml:space="preserve">中田　陸翔                    </v>
      </c>
      <c r="G282" s="22" t="str">
        <f>IFERROR(VLOOKUP(E282,Sheet3!A:H,8,0),"")</f>
        <v xml:space="preserve">ｴﾘｴｰﾙSRT        </v>
      </c>
      <c r="H282" s="22" t="str">
        <f>IFERROR(VLOOKUP(E282,Sheet2!A:B,2,0),"")</f>
        <v/>
      </c>
      <c r="I282" s="22" t="str">
        <f t="shared" si="20"/>
        <v>4919</v>
      </c>
      <c r="J282" s="22">
        <f t="shared" si="21"/>
        <v>3</v>
      </c>
      <c r="K282" s="22">
        <f t="shared" si="22"/>
        <v>5</v>
      </c>
    </row>
    <row r="283" spans="1:11" s="22" customFormat="1" x14ac:dyDescent="0.15">
      <c r="A283" s="22">
        <f>IFERROR(テーブル_Swim015[[#This Row],[競技番号]],"")</f>
        <v>19</v>
      </c>
      <c r="B283" s="22">
        <f>IFERROR(テーブル_Swim015[[#This Row],[組]],"")</f>
        <v>3</v>
      </c>
      <c r="C283" s="22">
        <f>IFERROR(テーブル_Swim015[[#This Row],[水路]],"")</f>
        <v>6</v>
      </c>
      <c r="D283" s="22" t="str">
        <f t="shared" si="19"/>
        <v>1936</v>
      </c>
      <c r="E283" s="22">
        <f>IFERROR(テーブル_Swim015[[#This Row],[選手番号]],"")</f>
        <v>9</v>
      </c>
      <c r="F283" s="22" t="str">
        <f>IFERROR(VLOOKUP(E283,Sheet3!A:H,3,0),"")</f>
        <v xml:space="preserve">三河　琉伽                    </v>
      </c>
      <c r="G283" s="22" t="str">
        <f>IFERROR(VLOOKUP(E283,Sheet3!A:H,8,0),"")</f>
        <v xml:space="preserve">五百木ＳＣ      </v>
      </c>
      <c r="H283" s="22" t="str">
        <f>IFERROR(VLOOKUP(E283,Sheet2!A:B,2,0),"")</f>
        <v/>
      </c>
      <c r="I283" s="22" t="str">
        <f t="shared" si="20"/>
        <v>919</v>
      </c>
      <c r="J283" s="22">
        <f t="shared" si="21"/>
        <v>3</v>
      </c>
      <c r="K283" s="22">
        <f t="shared" si="22"/>
        <v>6</v>
      </c>
    </row>
    <row r="284" spans="1:11" s="22" customFormat="1" x14ac:dyDescent="0.15">
      <c r="A284" s="22">
        <f>IFERROR(テーブル_Swim015[[#This Row],[競技番号]],"")</f>
        <v>19</v>
      </c>
      <c r="B284" s="22">
        <f>IFERROR(テーブル_Swim015[[#This Row],[組]],"")</f>
        <v>4</v>
      </c>
      <c r="C284" s="22">
        <f>IFERROR(テーブル_Swim015[[#This Row],[水路]],"")</f>
        <v>1</v>
      </c>
      <c r="D284" s="22" t="str">
        <f t="shared" si="19"/>
        <v>1941</v>
      </c>
      <c r="E284" s="22">
        <f>IFERROR(テーブル_Swim015[[#This Row],[選手番号]],"")</f>
        <v>37</v>
      </c>
      <c r="F284" s="22" t="str">
        <f>IFERROR(VLOOKUP(E284,Sheet3!A:H,3,0),"")</f>
        <v xml:space="preserve">大野孝太郎                    </v>
      </c>
      <c r="G284" s="22" t="str">
        <f>IFERROR(VLOOKUP(E284,Sheet3!A:H,8,0),"")</f>
        <v xml:space="preserve">南海ＤＣ        </v>
      </c>
      <c r="H284" s="22" t="str">
        <f>IFERROR(VLOOKUP(E284,Sheet2!A:B,2,0),"")</f>
        <v/>
      </c>
      <c r="I284" s="22" t="str">
        <f t="shared" si="20"/>
        <v>3719</v>
      </c>
      <c r="J284" s="22">
        <f t="shared" si="21"/>
        <v>4</v>
      </c>
      <c r="K284" s="22">
        <f t="shared" si="22"/>
        <v>1</v>
      </c>
    </row>
    <row r="285" spans="1:11" s="22" customFormat="1" x14ac:dyDescent="0.15">
      <c r="A285" s="22">
        <f>IFERROR(テーブル_Swim015[[#This Row],[競技番号]],"")</f>
        <v>19</v>
      </c>
      <c r="B285" s="22">
        <f>IFERROR(テーブル_Swim015[[#This Row],[組]],"")</f>
        <v>4</v>
      </c>
      <c r="C285" s="22">
        <f>IFERROR(テーブル_Swim015[[#This Row],[水路]],"")</f>
        <v>2</v>
      </c>
      <c r="D285" s="22" t="str">
        <f t="shared" si="19"/>
        <v>1942</v>
      </c>
      <c r="E285" s="22">
        <f>IFERROR(テーブル_Swim015[[#This Row],[選手番号]],"")</f>
        <v>48</v>
      </c>
      <c r="F285" s="22" t="str">
        <f>IFERROR(VLOOKUP(E285,Sheet3!A:H,3,0),"")</f>
        <v xml:space="preserve">中田　智大                    </v>
      </c>
      <c r="G285" s="22" t="str">
        <f>IFERROR(VLOOKUP(E285,Sheet3!A:H,8,0),"")</f>
        <v xml:space="preserve">ｴﾘｴｰﾙSRT        </v>
      </c>
      <c r="H285" s="22" t="str">
        <f>IFERROR(VLOOKUP(E285,Sheet2!A:B,2,0),"")</f>
        <v/>
      </c>
      <c r="I285" s="22" t="str">
        <f t="shared" si="20"/>
        <v>4819</v>
      </c>
      <c r="J285" s="22">
        <f t="shared" si="21"/>
        <v>4</v>
      </c>
      <c r="K285" s="22">
        <f t="shared" si="22"/>
        <v>2</v>
      </c>
    </row>
    <row r="286" spans="1:11" s="22" customFormat="1" x14ac:dyDescent="0.15">
      <c r="A286" s="22">
        <f>IFERROR(テーブル_Swim015[[#This Row],[競技番号]],"")</f>
        <v>19</v>
      </c>
      <c r="B286" s="22">
        <f>IFERROR(テーブル_Swim015[[#This Row],[組]],"")</f>
        <v>4</v>
      </c>
      <c r="C286" s="22">
        <f>IFERROR(テーブル_Swim015[[#This Row],[水路]],"")</f>
        <v>3</v>
      </c>
      <c r="D286" s="22" t="str">
        <f t="shared" si="19"/>
        <v>1943</v>
      </c>
      <c r="E286" s="22">
        <f>IFERROR(テーブル_Swim015[[#This Row],[選手番号]],"")</f>
        <v>111</v>
      </c>
      <c r="F286" s="22" t="str">
        <f>IFERROR(VLOOKUP(E286,Sheet3!A:H,3,0),"")</f>
        <v xml:space="preserve">長野　　弘                    </v>
      </c>
      <c r="G286" s="22" t="str">
        <f>IFERROR(VLOOKUP(E286,Sheet3!A:H,8,0),"")</f>
        <v xml:space="preserve">ＭＧ双葉        </v>
      </c>
      <c r="H286" s="22" t="str">
        <f>IFERROR(VLOOKUP(E286,Sheet2!A:B,2,0),"")</f>
        <v/>
      </c>
      <c r="I286" s="22" t="str">
        <f t="shared" si="20"/>
        <v>11119</v>
      </c>
      <c r="J286" s="22">
        <f t="shared" si="21"/>
        <v>4</v>
      </c>
      <c r="K286" s="22">
        <f t="shared" si="22"/>
        <v>3</v>
      </c>
    </row>
    <row r="287" spans="1:11" s="22" customFormat="1" x14ac:dyDescent="0.15">
      <c r="A287" s="22">
        <f>IFERROR(テーブル_Swim015[[#This Row],[競技番号]],"")</f>
        <v>19</v>
      </c>
      <c r="B287" s="22">
        <f>IFERROR(テーブル_Swim015[[#This Row],[組]],"")</f>
        <v>4</v>
      </c>
      <c r="C287" s="22">
        <f>IFERROR(テーブル_Swim015[[#This Row],[水路]],"")</f>
        <v>4</v>
      </c>
      <c r="D287" s="22" t="str">
        <f t="shared" si="19"/>
        <v>1944</v>
      </c>
      <c r="E287" s="22">
        <f>IFERROR(テーブル_Swim015[[#This Row],[選手番号]],"")</f>
        <v>74</v>
      </c>
      <c r="F287" s="22" t="str">
        <f>IFERROR(VLOOKUP(E287,Sheet3!A:H,3,0),"")</f>
        <v xml:space="preserve">福田　英寿                    </v>
      </c>
      <c r="G287" s="22" t="str">
        <f>IFERROR(VLOOKUP(E287,Sheet3!A:H,8,0),"")</f>
        <v xml:space="preserve">ファイブテン    </v>
      </c>
      <c r="H287" s="22" t="str">
        <f>IFERROR(VLOOKUP(E287,Sheet2!A:B,2,0),"")</f>
        <v/>
      </c>
      <c r="I287" s="22" t="str">
        <f t="shared" si="20"/>
        <v>7419</v>
      </c>
      <c r="J287" s="22">
        <f t="shared" si="21"/>
        <v>4</v>
      </c>
      <c r="K287" s="22">
        <f t="shared" si="22"/>
        <v>4</v>
      </c>
    </row>
    <row r="288" spans="1:11" s="22" customFormat="1" x14ac:dyDescent="0.15">
      <c r="A288" s="22">
        <f>IFERROR(テーブル_Swim015[[#This Row],[競技番号]],"")</f>
        <v>19</v>
      </c>
      <c r="B288" s="22">
        <f>IFERROR(テーブル_Swim015[[#This Row],[組]],"")</f>
        <v>4</v>
      </c>
      <c r="C288" s="22">
        <f>IFERROR(テーブル_Swim015[[#This Row],[水路]],"")</f>
        <v>5</v>
      </c>
      <c r="D288" s="22" t="str">
        <f t="shared" si="19"/>
        <v>1945</v>
      </c>
      <c r="E288" s="22">
        <f>IFERROR(テーブル_Swim015[[#This Row],[選手番号]],"")</f>
        <v>47</v>
      </c>
      <c r="F288" s="22" t="str">
        <f>IFERROR(VLOOKUP(E288,Sheet3!A:H,3,0),"")</f>
        <v xml:space="preserve">内田　圭祐                    </v>
      </c>
      <c r="G288" s="22" t="str">
        <f>IFERROR(VLOOKUP(E288,Sheet3!A:H,8,0),"")</f>
        <v xml:space="preserve">ｴﾘｴｰﾙSRT        </v>
      </c>
      <c r="H288" s="22" t="str">
        <f>IFERROR(VLOOKUP(E288,Sheet2!A:B,2,0),"")</f>
        <v/>
      </c>
      <c r="I288" s="22" t="str">
        <f t="shared" si="20"/>
        <v>4719</v>
      </c>
      <c r="J288" s="22">
        <f t="shared" si="21"/>
        <v>4</v>
      </c>
      <c r="K288" s="22">
        <f t="shared" si="22"/>
        <v>5</v>
      </c>
    </row>
    <row r="289" spans="1:11" s="22" customFormat="1" x14ac:dyDescent="0.15">
      <c r="A289" s="22">
        <f>IFERROR(テーブル_Swim015[[#This Row],[競技番号]],"")</f>
        <v>19</v>
      </c>
      <c r="B289" s="22">
        <f>IFERROR(テーブル_Swim015[[#This Row],[組]],"")</f>
        <v>4</v>
      </c>
      <c r="C289" s="22">
        <f>IFERROR(テーブル_Swim015[[#This Row],[水路]],"")</f>
        <v>6</v>
      </c>
      <c r="D289" s="22" t="str">
        <f t="shared" si="19"/>
        <v>1946</v>
      </c>
      <c r="E289" s="22">
        <f>IFERROR(テーブル_Swim015[[#This Row],[選手番号]],"")</f>
        <v>57</v>
      </c>
      <c r="F289" s="22" t="str">
        <f>IFERROR(VLOOKUP(E289,Sheet3!A:H,3,0),"")</f>
        <v xml:space="preserve">藤田　颯斗                    </v>
      </c>
      <c r="G289" s="22" t="str">
        <f>IFERROR(VLOOKUP(E289,Sheet3!A:H,8,0),"")</f>
        <v xml:space="preserve">西条ＳＣ        </v>
      </c>
      <c r="H289" s="22" t="str">
        <f>IFERROR(VLOOKUP(E289,Sheet2!A:B,2,0),"")</f>
        <v/>
      </c>
      <c r="I289" s="22" t="str">
        <f t="shared" si="20"/>
        <v>5719</v>
      </c>
      <c r="J289" s="22">
        <f t="shared" si="21"/>
        <v>4</v>
      </c>
      <c r="K289" s="22">
        <f t="shared" si="22"/>
        <v>6</v>
      </c>
    </row>
    <row r="290" spans="1:11" s="22" customFormat="1" x14ac:dyDescent="0.15">
      <c r="A290" s="22">
        <f>IFERROR(テーブル_Swim015[[#This Row],[競技番号]],"")</f>
        <v>20</v>
      </c>
      <c r="B290" s="22">
        <f>IFERROR(テーブル_Swim015[[#This Row],[組]],"")</f>
        <v>1</v>
      </c>
      <c r="C290" s="22">
        <f>IFERROR(テーブル_Swim015[[#This Row],[水路]],"")</f>
        <v>1</v>
      </c>
      <c r="D290" s="22" t="str">
        <f t="shared" si="19"/>
        <v>2011</v>
      </c>
      <c r="E290" s="22">
        <f>IFERROR(テーブル_Swim015[[#This Row],[選手番号]],"")</f>
        <v>0</v>
      </c>
      <c r="F290" s="22" t="str">
        <f>IFERROR(VLOOKUP(E290,Sheet3!A:H,3,0),"")</f>
        <v/>
      </c>
      <c r="G290" s="22" t="str">
        <f>IFERROR(VLOOKUP(E290,Sheet3!A:H,8,0),"")</f>
        <v/>
      </c>
      <c r="H290" s="22" t="str">
        <f>IFERROR(VLOOKUP(E290,Sheet2!A:B,2,0),"")</f>
        <v/>
      </c>
      <c r="I290" s="22" t="str">
        <f t="shared" si="20"/>
        <v>020</v>
      </c>
      <c r="J290" s="22">
        <f t="shared" si="21"/>
        <v>1</v>
      </c>
      <c r="K290" s="22">
        <f t="shared" si="22"/>
        <v>1</v>
      </c>
    </row>
    <row r="291" spans="1:11" s="22" customFormat="1" x14ac:dyDescent="0.15">
      <c r="A291" s="22">
        <f>IFERROR(テーブル_Swim015[[#This Row],[競技番号]],"")</f>
        <v>20</v>
      </c>
      <c r="B291" s="22">
        <f>IFERROR(テーブル_Swim015[[#This Row],[組]],"")</f>
        <v>1</v>
      </c>
      <c r="C291" s="22">
        <f>IFERROR(テーブル_Swim015[[#This Row],[水路]],"")</f>
        <v>2</v>
      </c>
      <c r="D291" s="22" t="str">
        <f t="shared" si="19"/>
        <v>2012</v>
      </c>
      <c r="E291" s="22">
        <f>IFERROR(テーブル_Swim015[[#This Row],[選手番号]],"")</f>
        <v>85</v>
      </c>
      <c r="F291" s="22" t="str">
        <f>IFERROR(VLOOKUP(E291,Sheet3!A:H,3,0),"")</f>
        <v xml:space="preserve">今井　楓乃                    </v>
      </c>
      <c r="G291" s="22" t="str">
        <f>IFERROR(VLOOKUP(E291,Sheet3!A:H,8,0),"")</f>
        <v xml:space="preserve">ファイブテン    </v>
      </c>
      <c r="H291" s="22" t="str">
        <f>IFERROR(VLOOKUP(E291,Sheet2!A:B,2,0),"")</f>
        <v/>
      </c>
      <c r="I291" s="22" t="str">
        <f t="shared" si="20"/>
        <v>8520</v>
      </c>
      <c r="J291" s="22">
        <f t="shared" si="21"/>
        <v>1</v>
      </c>
      <c r="K291" s="22">
        <f t="shared" si="22"/>
        <v>2</v>
      </c>
    </row>
    <row r="292" spans="1:11" s="22" customFormat="1" x14ac:dyDescent="0.15">
      <c r="A292" s="22">
        <f>IFERROR(テーブル_Swim015[[#This Row],[競技番号]],"")</f>
        <v>20</v>
      </c>
      <c r="B292" s="22">
        <f>IFERROR(テーブル_Swim015[[#This Row],[組]],"")</f>
        <v>1</v>
      </c>
      <c r="C292" s="22">
        <f>IFERROR(テーブル_Swim015[[#This Row],[水路]],"")</f>
        <v>3</v>
      </c>
      <c r="D292" s="22" t="str">
        <f t="shared" si="19"/>
        <v>2013</v>
      </c>
      <c r="E292" s="22">
        <f>IFERROR(テーブル_Swim015[[#This Row],[選手番号]],"")</f>
        <v>209</v>
      </c>
      <c r="F292" s="22" t="str">
        <f>IFERROR(VLOOKUP(E292,Sheet3!A:H,3,0),"")</f>
        <v xml:space="preserve">石口　佑奈                    </v>
      </c>
      <c r="G292" s="22" t="str">
        <f>IFERROR(VLOOKUP(E292,Sheet3!A:H,8,0),"")</f>
        <v xml:space="preserve">Ｂ＆Ｇ愛南      </v>
      </c>
      <c r="H292" s="22" t="str">
        <f>IFERROR(VLOOKUP(E292,Sheet2!A:B,2,0),"")</f>
        <v/>
      </c>
      <c r="I292" s="22" t="str">
        <f t="shared" si="20"/>
        <v>20920</v>
      </c>
      <c r="J292" s="22">
        <f t="shared" si="21"/>
        <v>1</v>
      </c>
      <c r="K292" s="22">
        <f t="shared" si="22"/>
        <v>3</v>
      </c>
    </row>
    <row r="293" spans="1:11" s="22" customFormat="1" x14ac:dyDescent="0.15">
      <c r="A293" s="22">
        <f>IFERROR(テーブル_Swim015[[#This Row],[競技番号]],"")</f>
        <v>20</v>
      </c>
      <c r="B293" s="22">
        <f>IFERROR(テーブル_Swim015[[#This Row],[組]],"")</f>
        <v>1</v>
      </c>
      <c r="C293" s="22">
        <f>IFERROR(テーブル_Swim015[[#This Row],[水路]],"")</f>
        <v>4</v>
      </c>
      <c r="D293" s="22" t="str">
        <f t="shared" si="19"/>
        <v>2014</v>
      </c>
      <c r="E293" s="22">
        <f>IFERROR(テーブル_Swim015[[#This Row],[選手番号]],"")</f>
        <v>176</v>
      </c>
      <c r="F293" s="22" t="str">
        <f>IFERROR(VLOOKUP(E293,Sheet3!A:H,3,0),"")</f>
        <v xml:space="preserve">岡田ひなた                    </v>
      </c>
      <c r="G293" s="22" t="str">
        <f>IFERROR(VLOOKUP(E293,Sheet3!A:H,8,0),"")</f>
        <v xml:space="preserve">Ryuow           </v>
      </c>
      <c r="H293" s="22" t="str">
        <f>IFERROR(VLOOKUP(E293,Sheet2!A:B,2,0),"")</f>
        <v/>
      </c>
      <c r="I293" s="22" t="str">
        <f t="shared" si="20"/>
        <v>17620</v>
      </c>
      <c r="J293" s="22">
        <f t="shared" si="21"/>
        <v>1</v>
      </c>
      <c r="K293" s="22">
        <f t="shared" si="22"/>
        <v>4</v>
      </c>
    </row>
    <row r="294" spans="1:11" s="22" customFormat="1" x14ac:dyDescent="0.15">
      <c r="A294" s="22">
        <f>IFERROR(テーブル_Swim015[[#This Row],[競技番号]],"")</f>
        <v>20</v>
      </c>
      <c r="B294" s="22">
        <f>IFERROR(テーブル_Swim015[[#This Row],[組]],"")</f>
        <v>1</v>
      </c>
      <c r="C294" s="22">
        <f>IFERROR(テーブル_Swim015[[#This Row],[水路]],"")</f>
        <v>5</v>
      </c>
      <c r="D294" s="22" t="str">
        <f t="shared" si="19"/>
        <v>2015</v>
      </c>
      <c r="E294" s="22">
        <f>IFERROR(テーブル_Swim015[[#This Row],[選手番号]],"")</f>
        <v>0</v>
      </c>
      <c r="F294" s="22" t="str">
        <f>IFERROR(VLOOKUP(E294,Sheet3!A:H,3,0),"")</f>
        <v/>
      </c>
      <c r="G294" s="22" t="str">
        <f>IFERROR(VLOOKUP(E294,Sheet3!A:H,8,0),"")</f>
        <v/>
      </c>
      <c r="H294" s="22" t="str">
        <f>IFERROR(VLOOKUP(E294,Sheet2!A:B,2,0),"")</f>
        <v/>
      </c>
      <c r="I294" s="22" t="str">
        <f t="shared" si="20"/>
        <v>020</v>
      </c>
      <c r="J294" s="22">
        <f t="shared" si="21"/>
        <v>1</v>
      </c>
      <c r="K294" s="22">
        <f t="shared" si="22"/>
        <v>5</v>
      </c>
    </row>
    <row r="295" spans="1:11" s="22" customFormat="1" x14ac:dyDescent="0.15">
      <c r="A295" s="22">
        <f>IFERROR(テーブル_Swim015[[#This Row],[競技番号]],"")</f>
        <v>20</v>
      </c>
      <c r="B295" s="22">
        <f>IFERROR(テーブル_Swim015[[#This Row],[組]],"")</f>
        <v>1</v>
      </c>
      <c r="C295" s="22">
        <f>IFERROR(テーブル_Swim015[[#This Row],[水路]],"")</f>
        <v>6</v>
      </c>
      <c r="D295" s="22" t="str">
        <f t="shared" si="19"/>
        <v>2016</v>
      </c>
      <c r="E295" s="22">
        <f>IFERROR(テーブル_Swim015[[#This Row],[選手番号]],"")</f>
        <v>0</v>
      </c>
      <c r="F295" s="22" t="str">
        <f>IFERROR(VLOOKUP(E295,Sheet3!A:H,3,0),"")</f>
        <v/>
      </c>
      <c r="G295" s="22" t="str">
        <f>IFERROR(VLOOKUP(E295,Sheet3!A:H,8,0),"")</f>
        <v/>
      </c>
      <c r="H295" s="22" t="str">
        <f>IFERROR(VLOOKUP(E295,Sheet2!A:B,2,0),"")</f>
        <v/>
      </c>
      <c r="I295" s="22" t="str">
        <f t="shared" si="20"/>
        <v>020</v>
      </c>
      <c r="J295" s="22">
        <f t="shared" si="21"/>
        <v>1</v>
      </c>
      <c r="K295" s="22">
        <f t="shared" si="22"/>
        <v>6</v>
      </c>
    </row>
    <row r="296" spans="1:11" s="22" customFormat="1" x14ac:dyDescent="0.15">
      <c r="A296" s="22">
        <f>IFERROR(テーブル_Swim015[[#This Row],[競技番号]],"")</f>
        <v>20</v>
      </c>
      <c r="B296" s="22">
        <f>IFERROR(テーブル_Swim015[[#This Row],[組]],"")</f>
        <v>2</v>
      </c>
      <c r="C296" s="22">
        <f>IFERROR(テーブル_Swim015[[#This Row],[水路]],"")</f>
        <v>1</v>
      </c>
      <c r="D296" s="22" t="str">
        <f t="shared" si="19"/>
        <v>2021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0"/>
        <v>020</v>
      </c>
      <c r="J296" s="22">
        <f t="shared" si="21"/>
        <v>2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20</v>
      </c>
      <c r="B297" s="22">
        <f>IFERROR(テーブル_Swim015[[#This Row],[組]],"")</f>
        <v>2</v>
      </c>
      <c r="C297" s="22">
        <f>IFERROR(テーブル_Swim015[[#This Row],[水路]],"")</f>
        <v>2</v>
      </c>
      <c r="D297" s="22" t="str">
        <f t="shared" si="19"/>
        <v>2022</v>
      </c>
      <c r="E297" s="22">
        <f>IFERROR(テーブル_Swim015[[#This Row],[選手番号]],"")</f>
        <v>107</v>
      </c>
      <c r="F297" s="22" t="str">
        <f>IFERROR(VLOOKUP(E297,Sheet3!A:H,3,0),"")</f>
        <v xml:space="preserve">山﨑　陽羽                    </v>
      </c>
      <c r="G297" s="22" t="str">
        <f>IFERROR(VLOOKUP(E297,Sheet3!A:H,8,0),"")</f>
        <v xml:space="preserve">アズサ松山      </v>
      </c>
      <c r="H297" s="22" t="str">
        <f>IFERROR(VLOOKUP(E297,Sheet2!A:B,2,0),"")</f>
        <v/>
      </c>
      <c r="I297" s="22" t="str">
        <f t="shared" si="20"/>
        <v>10720</v>
      </c>
      <c r="J297" s="22">
        <f t="shared" si="21"/>
        <v>2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20</v>
      </c>
      <c r="B298" s="22">
        <f>IFERROR(テーブル_Swim015[[#This Row],[組]],"")</f>
        <v>2</v>
      </c>
      <c r="C298" s="22">
        <f>IFERROR(テーブル_Swim015[[#This Row],[水路]],"")</f>
        <v>3</v>
      </c>
      <c r="D298" s="22" t="str">
        <f t="shared" si="19"/>
        <v>2023</v>
      </c>
      <c r="E298" s="22">
        <f>IFERROR(テーブル_Swim015[[#This Row],[選手番号]],"")</f>
        <v>103</v>
      </c>
      <c r="F298" s="22" t="str">
        <f>IFERROR(VLOOKUP(E298,Sheet3!A:H,3,0),"")</f>
        <v xml:space="preserve">岡本　望愛                    </v>
      </c>
      <c r="G298" s="22" t="str">
        <f>IFERROR(VLOOKUP(E298,Sheet3!A:H,8,0),"")</f>
        <v xml:space="preserve">八幡浜ＳＣ      </v>
      </c>
      <c r="H298" s="22" t="str">
        <f>IFERROR(VLOOKUP(E298,Sheet2!A:B,2,0),"")</f>
        <v/>
      </c>
      <c r="I298" s="22" t="str">
        <f t="shared" si="20"/>
        <v>10320</v>
      </c>
      <c r="J298" s="22">
        <f t="shared" si="21"/>
        <v>2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20</v>
      </c>
      <c r="B299" s="22">
        <f>IFERROR(テーブル_Swim015[[#This Row],[組]],"")</f>
        <v>2</v>
      </c>
      <c r="C299" s="22">
        <f>IFERROR(テーブル_Swim015[[#This Row],[水路]],"")</f>
        <v>4</v>
      </c>
      <c r="D299" s="22" t="str">
        <f t="shared" si="19"/>
        <v>2024</v>
      </c>
      <c r="E299" s="22">
        <f>IFERROR(テーブル_Swim015[[#This Row],[選手番号]],"")</f>
        <v>200</v>
      </c>
      <c r="F299" s="22" t="str">
        <f>IFERROR(VLOOKUP(E299,Sheet3!A:H,3,0),"")</f>
        <v xml:space="preserve">森實　真江                    </v>
      </c>
      <c r="G299" s="22" t="str">
        <f>IFERROR(VLOOKUP(E299,Sheet3!A:H,8,0),"")</f>
        <v xml:space="preserve">ﾌｨｯﾀ川之江      </v>
      </c>
      <c r="H299" s="22" t="str">
        <f>IFERROR(VLOOKUP(E299,Sheet2!A:B,2,0),"")</f>
        <v/>
      </c>
      <c r="I299" s="22" t="str">
        <f t="shared" si="20"/>
        <v>20020</v>
      </c>
      <c r="J299" s="22">
        <f t="shared" si="21"/>
        <v>2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20</v>
      </c>
      <c r="B300" s="22">
        <f>IFERROR(テーブル_Swim015[[#This Row],[組]],"")</f>
        <v>2</v>
      </c>
      <c r="C300" s="22">
        <f>IFERROR(テーブル_Swim015[[#This Row],[水路]],"")</f>
        <v>5</v>
      </c>
      <c r="D300" s="22" t="str">
        <f t="shared" si="19"/>
        <v>2025</v>
      </c>
      <c r="E300" s="22">
        <f>IFERROR(テーブル_Swim015[[#This Row],[選手番号]],"")</f>
        <v>130</v>
      </c>
      <c r="F300" s="22" t="str">
        <f>IFERROR(VLOOKUP(E300,Sheet3!A:H,3,0),"")</f>
        <v xml:space="preserve">乃万　美嘉                    </v>
      </c>
      <c r="G300" s="22" t="str">
        <f>IFERROR(VLOOKUP(E300,Sheet3!A:H,8,0),"")</f>
        <v xml:space="preserve">フィッタ松山    </v>
      </c>
      <c r="H300" s="22" t="str">
        <f>IFERROR(VLOOKUP(E300,Sheet2!A:B,2,0),"")</f>
        <v/>
      </c>
      <c r="I300" s="22" t="str">
        <f t="shared" si="20"/>
        <v>13020</v>
      </c>
      <c r="J300" s="22">
        <f t="shared" si="21"/>
        <v>2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20</v>
      </c>
      <c r="B301" s="22">
        <f>IFERROR(テーブル_Swim015[[#This Row],[組]],"")</f>
        <v>2</v>
      </c>
      <c r="C301" s="22">
        <f>IFERROR(テーブル_Swim015[[#This Row],[水路]],"")</f>
        <v>6</v>
      </c>
      <c r="D301" s="22" t="str">
        <f t="shared" si="19"/>
        <v>2026</v>
      </c>
      <c r="E301" s="22">
        <f>IFERROR(テーブル_Swim015[[#This Row],[選手番号]],"")</f>
        <v>0</v>
      </c>
      <c r="F301" s="22" t="str">
        <f>IFERROR(VLOOKUP(E301,Sheet3!A:H,3,0),"")</f>
        <v/>
      </c>
      <c r="G301" s="22" t="str">
        <f>IFERROR(VLOOKUP(E301,Sheet3!A:H,8,0),"")</f>
        <v/>
      </c>
      <c r="H301" s="22" t="str">
        <f>IFERROR(VLOOKUP(E301,Sheet2!A:B,2,0),"")</f>
        <v/>
      </c>
      <c r="I301" s="22" t="str">
        <f t="shared" si="20"/>
        <v>020</v>
      </c>
      <c r="J301" s="22">
        <f t="shared" si="21"/>
        <v>2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20</v>
      </c>
      <c r="B302" s="22">
        <f>IFERROR(テーブル_Swim015[[#This Row],[組]],"")</f>
        <v>3</v>
      </c>
      <c r="C302" s="22">
        <f>IFERROR(テーブル_Swim015[[#This Row],[水路]],"")</f>
        <v>1</v>
      </c>
      <c r="D302" s="22" t="str">
        <f t="shared" si="19"/>
        <v>2031</v>
      </c>
      <c r="E302" s="22">
        <f>IFERROR(テーブル_Swim015[[#This Row],[選手番号]],"")</f>
        <v>165</v>
      </c>
      <c r="F302" s="22" t="str">
        <f>IFERROR(VLOOKUP(E302,Sheet3!A:H,3,0),"")</f>
        <v xml:space="preserve">中村　美咲                    </v>
      </c>
      <c r="G302" s="22" t="str">
        <f>IFERROR(VLOOKUP(E302,Sheet3!A:H,8,0),"")</f>
        <v xml:space="preserve">フィッタ吉田    </v>
      </c>
      <c r="H302" s="22" t="str">
        <f>IFERROR(VLOOKUP(E302,Sheet2!A:B,2,0),"")</f>
        <v/>
      </c>
      <c r="I302" s="22" t="str">
        <f t="shared" si="20"/>
        <v>16520</v>
      </c>
      <c r="J302" s="22">
        <f t="shared" si="21"/>
        <v>3</v>
      </c>
      <c r="K302" s="22">
        <f t="shared" si="22"/>
        <v>1</v>
      </c>
    </row>
    <row r="303" spans="1:11" s="22" customFormat="1" x14ac:dyDescent="0.15">
      <c r="A303" s="22">
        <f>IFERROR(テーブル_Swim015[[#This Row],[競技番号]],"")</f>
        <v>20</v>
      </c>
      <c r="B303" s="22">
        <f>IFERROR(テーブル_Swim015[[#This Row],[組]],"")</f>
        <v>3</v>
      </c>
      <c r="C303" s="22">
        <f>IFERROR(テーブル_Swim015[[#This Row],[水路]],"")</f>
        <v>2</v>
      </c>
      <c r="D303" s="22" t="str">
        <f t="shared" si="19"/>
        <v>2032</v>
      </c>
      <c r="E303" s="22">
        <f>IFERROR(テーブル_Swim015[[#This Row],[選手番号]],"")</f>
        <v>142</v>
      </c>
      <c r="F303" s="22" t="str">
        <f>IFERROR(VLOOKUP(E303,Sheet3!A:H,3,0),"")</f>
        <v xml:space="preserve">越智　佳澄                    </v>
      </c>
      <c r="G303" s="22" t="str">
        <f>IFERROR(VLOOKUP(E303,Sheet3!A:H,8,0),"")</f>
        <v xml:space="preserve">フィッタ重信    </v>
      </c>
      <c r="H303" s="22" t="str">
        <f>IFERROR(VLOOKUP(E303,Sheet2!A:B,2,0),"")</f>
        <v/>
      </c>
      <c r="I303" s="22" t="str">
        <f t="shared" si="20"/>
        <v>14220</v>
      </c>
      <c r="J303" s="22">
        <f t="shared" si="21"/>
        <v>3</v>
      </c>
      <c r="K303" s="22">
        <f t="shared" si="22"/>
        <v>2</v>
      </c>
    </row>
    <row r="304" spans="1:11" s="22" customFormat="1" x14ac:dyDescent="0.15">
      <c r="A304" s="22">
        <f>IFERROR(テーブル_Swim015[[#This Row],[競技番号]],"")</f>
        <v>20</v>
      </c>
      <c r="B304" s="22">
        <f>IFERROR(テーブル_Swim015[[#This Row],[組]],"")</f>
        <v>3</v>
      </c>
      <c r="C304" s="22">
        <f>IFERROR(テーブル_Swim015[[#This Row],[水路]],"")</f>
        <v>3</v>
      </c>
      <c r="D304" s="22" t="str">
        <f t="shared" si="19"/>
        <v>2033</v>
      </c>
      <c r="E304" s="22">
        <f>IFERROR(テーブル_Swim015[[#This Row],[選手番号]],"")</f>
        <v>194</v>
      </c>
      <c r="F304" s="22" t="str">
        <f>IFERROR(VLOOKUP(E304,Sheet3!A:H,3,0),"")</f>
        <v xml:space="preserve">豊田明歩実                    </v>
      </c>
      <c r="G304" s="22" t="str">
        <f>IFERROR(VLOOKUP(E304,Sheet3!A:H,8,0),"")</f>
        <v xml:space="preserve">ﾌｨｯﾀｴﾐﾌﾙ松前    </v>
      </c>
      <c r="H304" s="22" t="str">
        <f>IFERROR(VLOOKUP(E304,Sheet2!A:B,2,0),"")</f>
        <v/>
      </c>
      <c r="I304" s="22" t="str">
        <f t="shared" si="20"/>
        <v>19420</v>
      </c>
      <c r="J304" s="22">
        <f t="shared" si="21"/>
        <v>3</v>
      </c>
      <c r="K304" s="22">
        <f t="shared" si="22"/>
        <v>3</v>
      </c>
    </row>
    <row r="305" spans="1:11" s="22" customFormat="1" x14ac:dyDescent="0.15">
      <c r="A305" s="22">
        <f>IFERROR(テーブル_Swim015[[#This Row],[競技番号]],"")</f>
        <v>20</v>
      </c>
      <c r="B305" s="22">
        <f>IFERROR(テーブル_Swim015[[#This Row],[組]],"")</f>
        <v>3</v>
      </c>
      <c r="C305" s="22">
        <f>IFERROR(テーブル_Swim015[[#This Row],[水路]],"")</f>
        <v>4</v>
      </c>
      <c r="D305" s="22" t="str">
        <f t="shared" si="19"/>
        <v>2034</v>
      </c>
      <c r="E305" s="22">
        <f>IFERROR(テーブル_Swim015[[#This Row],[選手番号]],"")</f>
        <v>45</v>
      </c>
      <c r="F305" s="22" t="str">
        <f>IFERROR(VLOOKUP(E305,Sheet3!A:H,3,0),"")</f>
        <v xml:space="preserve">和田菜々実                    </v>
      </c>
      <c r="G305" s="22" t="str">
        <f>IFERROR(VLOOKUP(E305,Sheet3!A:H,8,0),"")</f>
        <v xml:space="preserve">南海ＤＣ        </v>
      </c>
      <c r="H305" s="22" t="str">
        <f>IFERROR(VLOOKUP(E305,Sheet2!A:B,2,0),"")</f>
        <v/>
      </c>
      <c r="I305" s="22" t="str">
        <f t="shared" si="20"/>
        <v>4520</v>
      </c>
      <c r="J305" s="22">
        <f t="shared" si="21"/>
        <v>3</v>
      </c>
      <c r="K305" s="22">
        <f t="shared" si="22"/>
        <v>4</v>
      </c>
    </row>
    <row r="306" spans="1:11" s="22" customFormat="1" x14ac:dyDescent="0.15">
      <c r="A306" s="22">
        <f>IFERROR(テーブル_Swim015[[#This Row],[競技番号]],"")</f>
        <v>20</v>
      </c>
      <c r="B306" s="22">
        <f>IFERROR(テーブル_Swim015[[#This Row],[組]],"")</f>
        <v>3</v>
      </c>
      <c r="C306" s="22">
        <f>IFERROR(テーブル_Swim015[[#This Row],[水路]],"")</f>
        <v>5</v>
      </c>
      <c r="D306" s="22" t="str">
        <f t="shared" si="19"/>
        <v>2035</v>
      </c>
      <c r="E306" s="22">
        <f>IFERROR(テーブル_Swim015[[#This Row],[選手番号]],"")</f>
        <v>150</v>
      </c>
      <c r="F306" s="22" t="str">
        <f>IFERROR(VLOOKUP(E306,Sheet3!A:H,3,0),"")</f>
        <v xml:space="preserve">大西　紗羅                    </v>
      </c>
      <c r="G306" s="22" t="str">
        <f>IFERROR(VLOOKUP(E306,Sheet3!A:H,8,0),"")</f>
        <v xml:space="preserve">リー保内        </v>
      </c>
      <c r="H306" s="22" t="str">
        <f>IFERROR(VLOOKUP(E306,Sheet2!A:B,2,0),"")</f>
        <v/>
      </c>
      <c r="I306" s="22" t="str">
        <f t="shared" si="20"/>
        <v>15020</v>
      </c>
      <c r="J306" s="22">
        <f t="shared" si="21"/>
        <v>3</v>
      </c>
      <c r="K306" s="22">
        <f t="shared" si="22"/>
        <v>5</v>
      </c>
    </row>
    <row r="307" spans="1:11" s="22" customFormat="1" x14ac:dyDescent="0.15">
      <c r="A307" s="22">
        <f>IFERROR(テーブル_Swim015[[#This Row],[競技番号]],"")</f>
        <v>20</v>
      </c>
      <c r="B307" s="22">
        <f>IFERROR(テーブル_Swim015[[#This Row],[組]],"")</f>
        <v>3</v>
      </c>
      <c r="C307" s="22">
        <f>IFERROR(テーブル_Swim015[[#This Row],[水路]],"")</f>
        <v>6</v>
      </c>
      <c r="D307" s="22" t="str">
        <f t="shared" si="19"/>
        <v>2036</v>
      </c>
      <c r="E307" s="22">
        <f>IFERROR(テーブル_Swim015[[#This Row],[選手番号]],"")</f>
        <v>197</v>
      </c>
      <c r="F307" s="22" t="str">
        <f>IFERROR(VLOOKUP(E307,Sheet3!A:H,3,0),"")</f>
        <v xml:space="preserve">勝木　心晴                    </v>
      </c>
      <c r="G307" s="22" t="str">
        <f>IFERROR(VLOOKUP(E307,Sheet3!A:H,8,0),"")</f>
        <v xml:space="preserve">ﾌｨｯﾀｴﾐﾌﾙ松前    </v>
      </c>
      <c r="H307" s="22" t="str">
        <f>IFERROR(VLOOKUP(E307,Sheet2!A:B,2,0),"")</f>
        <v/>
      </c>
      <c r="I307" s="22" t="str">
        <f t="shared" si="20"/>
        <v>19720</v>
      </c>
      <c r="J307" s="22">
        <f t="shared" si="21"/>
        <v>3</v>
      </c>
      <c r="K307" s="22">
        <f t="shared" si="22"/>
        <v>6</v>
      </c>
    </row>
    <row r="308" spans="1:11" s="22" customFormat="1" x14ac:dyDescent="0.15">
      <c r="A308" s="22">
        <f>IFERROR(テーブル_Swim015[[#This Row],[競技番号]],"")</f>
        <v>20</v>
      </c>
      <c r="B308" s="22">
        <f>IFERROR(テーブル_Swim015[[#This Row],[組]],"")</f>
        <v>4</v>
      </c>
      <c r="C308" s="22">
        <f>IFERROR(テーブル_Swim015[[#This Row],[水路]],"")</f>
        <v>1</v>
      </c>
      <c r="D308" s="22" t="str">
        <f t="shared" si="19"/>
        <v>2041</v>
      </c>
      <c r="E308" s="22">
        <f>IFERROR(テーブル_Swim015[[#This Row],[選手番号]],"")</f>
        <v>160</v>
      </c>
      <c r="F308" s="22" t="str">
        <f>IFERROR(VLOOKUP(E308,Sheet3!A:H,3,0),"")</f>
        <v xml:space="preserve">高山　茉優                    </v>
      </c>
      <c r="G308" s="22" t="str">
        <f>IFERROR(VLOOKUP(E308,Sheet3!A:H,8,0),"")</f>
        <v xml:space="preserve">フィッタ吉田    </v>
      </c>
      <c r="H308" s="22" t="str">
        <f>IFERROR(VLOOKUP(E308,Sheet2!A:B,2,0),"")</f>
        <v/>
      </c>
      <c r="I308" s="22" t="str">
        <f t="shared" si="20"/>
        <v>16020</v>
      </c>
      <c r="J308" s="22">
        <f t="shared" si="21"/>
        <v>4</v>
      </c>
      <c r="K308" s="22">
        <f t="shared" si="22"/>
        <v>1</v>
      </c>
    </row>
    <row r="309" spans="1:11" s="22" customFormat="1" x14ac:dyDescent="0.15">
      <c r="A309" s="22">
        <f>IFERROR(テーブル_Swim015[[#This Row],[競技番号]],"")</f>
        <v>20</v>
      </c>
      <c r="B309" s="22">
        <f>IFERROR(テーブル_Swim015[[#This Row],[組]],"")</f>
        <v>4</v>
      </c>
      <c r="C309" s="22">
        <f>IFERROR(テーブル_Swim015[[#This Row],[水路]],"")</f>
        <v>2</v>
      </c>
      <c r="D309" s="22" t="str">
        <f t="shared" si="19"/>
        <v>2042</v>
      </c>
      <c r="E309" s="22">
        <f>IFERROR(テーブル_Swim015[[#This Row],[選手番号]],"")</f>
        <v>67</v>
      </c>
      <c r="F309" s="22" t="str">
        <f>IFERROR(VLOOKUP(E309,Sheet3!A:H,3,0),"")</f>
        <v xml:space="preserve">森田　真矢                    </v>
      </c>
      <c r="G309" s="22" t="str">
        <f>IFERROR(VLOOKUP(E309,Sheet3!A:H,8,0),"")</f>
        <v xml:space="preserve">ＭＧ瀬戸内      </v>
      </c>
      <c r="H309" s="22" t="str">
        <f>IFERROR(VLOOKUP(E309,Sheet2!A:B,2,0),"")</f>
        <v/>
      </c>
      <c r="I309" s="22" t="str">
        <f t="shared" si="20"/>
        <v>6720</v>
      </c>
      <c r="J309" s="22">
        <f t="shared" si="21"/>
        <v>4</v>
      </c>
      <c r="K309" s="22">
        <f t="shared" si="22"/>
        <v>2</v>
      </c>
    </row>
    <row r="310" spans="1:11" s="22" customFormat="1" x14ac:dyDescent="0.15">
      <c r="A310" s="22">
        <f>IFERROR(テーブル_Swim015[[#This Row],[競技番号]],"")</f>
        <v>20</v>
      </c>
      <c r="B310" s="22">
        <f>IFERROR(テーブル_Swim015[[#This Row],[組]],"")</f>
        <v>4</v>
      </c>
      <c r="C310" s="22">
        <f>IFERROR(テーブル_Swim015[[#This Row],[水路]],"")</f>
        <v>3</v>
      </c>
      <c r="D310" s="22" t="str">
        <f t="shared" si="19"/>
        <v>2043</v>
      </c>
      <c r="E310" s="22">
        <f>IFERROR(テーブル_Swim015[[#This Row],[選手番号]],"")</f>
        <v>206</v>
      </c>
      <c r="F310" s="22" t="str">
        <f>IFERROR(VLOOKUP(E310,Sheet3!A:H,3,0),"")</f>
        <v xml:space="preserve">細川みなみ                    </v>
      </c>
      <c r="G310" s="22" t="str">
        <f>IFERROR(VLOOKUP(E310,Sheet3!A:H,8,0),"")</f>
        <v xml:space="preserve">コナミ松山      </v>
      </c>
      <c r="H310" s="22" t="str">
        <f>IFERROR(VLOOKUP(E310,Sheet2!A:B,2,0),"")</f>
        <v/>
      </c>
      <c r="I310" s="22" t="str">
        <f t="shared" si="20"/>
        <v>20620</v>
      </c>
      <c r="J310" s="22">
        <f t="shared" si="21"/>
        <v>4</v>
      </c>
      <c r="K310" s="22">
        <f t="shared" si="22"/>
        <v>3</v>
      </c>
    </row>
    <row r="311" spans="1:11" s="22" customFormat="1" x14ac:dyDescent="0.15">
      <c r="A311" s="22">
        <f>IFERROR(テーブル_Swim015[[#This Row],[競技番号]],"")</f>
        <v>20</v>
      </c>
      <c r="B311" s="22">
        <f>IFERROR(テーブル_Swim015[[#This Row],[組]],"")</f>
        <v>4</v>
      </c>
      <c r="C311" s="22">
        <f>IFERROR(テーブル_Swim015[[#This Row],[水路]],"")</f>
        <v>4</v>
      </c>
      <c r="D311" s="22" t="str">
        <f t="shared" si="19"/>
        <v>2044</v>
      </c>
      <c r="E311" s="22">
        <f>IFERROR(テーブル_Swim015[[#This Row],[選手番号]],"")</f>
        <v>43</v>
      </c>
      <c r="F311" s="22" t="str">
        <f>IFERROR(VLOOKUP(E311,Sheet3!A:H,3,0),"")</f>
        <v xml:space="preserve">三野　朱音                    </v>
      </c>
      <c r="G311" s="22" t="str">
        <f>IFERROR(VLOOKUP(E311,Sheet3!A:H,8,0),"")</f>
        <v xml:space="preserve">南海ＤＣ        </v>
      </c>
      <c r="H311" s="22" t="str">
        <f>IFERROR(VLOOKUP(E311,Sheet2!A:B,2,0),"")</f>
        <v/>
      </c>
      <c r="I311" s="22" t="str">
        <f t="shared" si="20"/>
        <v>4320</v>
      </c>
      <c r="J311" s="22">
        <f t="shared" si="21"/>
        <v>4</v>
      </c>
      <c r="K311" s="22">
        <f t="shared" si="22"/>
        <v>4</v>
      </c>
    </row>
    <row r="312" spans="1:11" s="22" customFormat="1" x14ac:dyDescent="0.15">
      <c r="A312" s="22">
        <f>IFERROR(テーブル_Swim015[[#This Row],[競技番号]],"")</f>
        <v>20</v>
      </c>
      <c r="B312" s="22">
        <f>IFERROR(テーブル_Swim015[[#This Row],[組]],"")</f>
        <v>4</v>
      </c>
      <c r="C312" s="22">
        <f>IFERROR(テーブル_Swim015[[#This Row],[水路]],"")</f>
        <v>5</v>
      </c>
      <c r="D312" s="22" t="str">
        <f t="shared" si="19"/>
        <v>2045</v>
      </c>
      <c r="E312" s="22">
        <f>IFERROR(テーブル_Swim015[[#This Row],[選手番号]],"")</f>
        <v>171</v>
      </c>
      <c r="F312" s="22" t="str">
        <f>IFERROR(VLOOKUP(E312,Sheet3!A:H,3,0),"")</f>
        <v xml:space="preserve">坂本　蘭世                    </v>
      </c>
      <c r="G312" s="22" t="str">
        <f>IFERROR(VLOOKUP(E312,Sheet3!A:H,8,0),"")</f>
        <v xml:space="preserve">Ryuow           </v>
      </c>
      <c r="H312" s="22" t="str">
        <f>IFERROR(VLOOKUP(E312,Sheet2!A:B,2,0),"")</f>
        <v/>
      </c>
      <c r="I312" s="22" t="str">
        <f t="shared" si="20"/>
        <v>17120</v>
      </c>
      <c r="J312" s="22">
        <f t="shared" si="21"/>
        <v>4</v>
      </c>
      <c r="K312" s="22">
        <f t="shared" si="22"/>
        <v>5</v>
      </c>
    </row>
    <row r="313" spans="1:11" s="22" customFormat="1" x14ac:dyDescent="0.15">
      <c r="A313" s="22">
        <f>IFERROR(テーブル_Swim015[[#This Row],[競技番号]],"")</f>
        <v>20</v>
      </c>
      <c r="B313" s="22">
        <f>IFERROR(テーブル_Swim015[[#This Row],[組]],"")</f>
        <v>4</v>
      </c>
      <c r="C313" s="22">
        <f>IFERROR(テーブル_Swim015[[#This Row],[水路]],"")</f>
        <v>6</v>
      </c>
      <c r="D313" s="22" t="str">
        <f t="shared" si="19"/>
        <v>2046</v>
      </c>
      <c r="E313" s="22">
        <f>IFERROR(テーブル_Swim015[[#This Row],[選手番号]],"")</f>
        <v>195</v>
      </c>
      <c r="F313" s="22" t="str">
        <f>IFERROR(VLOOKUP(E313,Sheet3!A:H,3,0),"")</f>
        <v xml:space="preserve">釘宮　遥花                    </v>
      </c>
      <c r="G313" s="22" t="str">
        <f>IFERROR(VLOOKUP(E313,Sheet3!A:H,8,0),"")</f>
        <v xml:space="preserve">ﾌｨｯﾀｴﾐﾌﾙ松前    </v>
      </c>
      <c r="H313" s="22" t="str">
        <f>IFERROR(VLOOKUP(E313,Sheet2!A:B,2,0),"")</f>
        <v/>
      </c>
      <c r="I313" s="22" t="str">
        <f t="shared" si="20"/>
        <v>19520</v>
      </c>
      <c r="J313" s="22">
        <f t="shared" si="21"/>
        <v>4</v>
      </c>
      <c r="K313" s="22">
        <f t="shared" si="22"/>
        <v>6</v>
      </c>
    </row>
    <row r="314" spans="1:11" s="22" customFormat="1" x14ac:dyDescent="0.15">
      <c r="A314" s="22">
        <f>IFERROR(テーブル_Swim015[[#This Row],[競技番号]],"")</f>
        <v>20</v>
      </c>
      <c r="B314" s="22">
        <f>IFERROR(テーブル_Swim015[[#This Row],[組]],"")</f>
        <v>5</v>
      </c>
      <c r="C314" s="22">
        <f>IFERROR(テーブル_Swim015[[#This Row],[水路]],"")</f>
        <v>1</v>
      </c>
      <c r="D314" s="22" t="str">
        <f t="shared" si="19"/>
        <v>2051</v>
      </c>
      <c r="E314" s="22">
        <f>IFERROR(テーブル_Swim015[[#This Row],[選手番号]],"")</f>
        <v>20</v>
      </c>
      <c r="F314" s="22" t="str">
        <f>IFERROR(VLOOKUP(E314,Sheet3!A:H,3,0),"")</f>
        <v xml:space="preserve">二神　麻央                    </v>
      </c>
      <c r="G314" s="22" t="str">
        <f>IFERROR(VLOOKUP(E314,Sheet3!A:H,8,0),"")</f>
        <v xml:space="preserve">五百木ＳＣ      </v>
      </c>
      <c r="H314" s="22" t="str">
        <f>IFERROR(VLOOKUP(E314,Sheet2!A:B,2,0),"")</f>
        <v/>
      </c>
      <c r="I314" s="22" t="str">
        <f t="shared" si="20"/>
        <v>2020</v>
      </c>
      <c r="J314" s="22">
        <f t="shared" si="21"/>
        <v>5</v>
      </c>
      <c r="K314" s="22">
        <f t="shared" si="22"/>
        <v>1</v>
      </c>
    </row>
    <row r="315" spans="1:11" s="22" customFormat="1" x14ac:dyDescent="0.15">
      <c r="A315" s="22">
        <f>IFERROR(テーブル_Swim015[[#This Row],[競技番号]],"")</f>
        <v>20</v>
      </c>
      <c r="B315" s="22">
        <f>IFERROR(テーブル_Swim015[[#This Row],[組]],"")</f>
        <v>5</v>
      </c>
      <c r="C315" s="22">
        <f>IFERROR(テーブル_Swim015[[#This Row],[水路]],"")</f>
        <v>2</v>
      </c>
      <c r="D315" s="22" t="str">
        <f t="shared" si="19"/>
        <v>2052</v>
      </c>
      <c r="E315" s="22">
        <f>IFERROR(テーブル_Swim015[[#This Row],[選手番号]],"")</f>
        <v>148</v>
      </c>
      <c r="F315" s="22" t="str">
        <f>IFERROR(VLOOKUP(E315,Sheet3!A:H,3,0),"")</f>
        <v xml:space="preserve">山中　紗和                    </v>
      </c>
      <c r="G315" s="22" t="str">
        <f>IFERROR(VLOOKUP(E315,Sheet3!A:H,8,0),"")</f>
        <v xml:space="preserve">リー保内        </v>
      </c>
      <c r="H315" s="22" t="str">
        <f>IFERROR(VLOOKUP(E315,Sheet2!A:B,2,0),"")</f>
        <v/>
      </c>
      <c r="I315" s="22" t="str">
        <f t="shared" si="20"/>
        <v>14820</v>
      </c>
      <c r="J315" s="22">
        <f t="shared" si="21"/>
        <v>5</v>
      </c>
      <c r="K315" s="22">
        <f t="shared" si="22"/>
        <v>2</v>
      </c>
    </row>
    <row r="316" spans="1:11" s="22" customFormat="1" x14ac:dyDescent="0.15">
      <c r="A316" s="22">
        <f>IFERROR(テーブル_Swim015[[#This Row],[競技番号]],"")</f>
        <v>20</v>
      </c>
      <c r="B316" s="22">
        <f>IFERROR(テーブル_Swim015[[#This Row],[組]],"")</f>
        <v>5</v>
      </c>
      <c r="C316" s="22">
        <f>IFERROR(テーブル_Swim015[[#This Row],[水路]],"")</f>
        <v>3</v>
      </c>
      <c r="D316" s="22" t="str">
        <f t="shared" si="19"/>
        <v>2053</v>
      </c>
      <c r="E316" s="22">
        <f>IFERROR(テーブル_Swim015[[#This Row],[選手番号]],"")</f>
        <v>61</v>
      </c>
      <c r="F316" s="22" t="str">
        <f>IFERROR(VLOOKUP(E316,Sheet3!A:H,3,0),"")</f>
        <v xml:space="preserve">石川さくら                    </v>
      </c>
      <c r="G316" s="22" t="str">
        <f>IFERROR(VLOOKUP(E316,Sheet3!A:H,8,0),"")</f>
        <v xml:space="preserve">西条ＳＣ        </v>
      </c>
      <c r="H316" s="22" t="str">
        <f>IFERROR(VLOOKUP(E316,Sheet2!A:B,2,0),"")</f>
        <v/>
      </c>
      <c r="I316" s="22" t="str">
        <f t="shared" si="20"/>
        <v>6120</v>
      </c>
      <c r="J316" s="22">
        <f t="shared" si="21"/>
        <v>5</v>
      </c>
      <c r="K316" s="22">
        <f t="shared" si="22"/>
        <v>3</v>
      </c>
    </row>
    <row r="317" spans="1:11" s="22" customFormat="1" x14ac:dyDescent="0.15">
      <c r="A317" s="22">
        <f>IFERROR(テーブル_Swim015[[#This Row],[競技番号]],"")</f>
        <v>20</v>
      </c>
      <c r="B317" s="22">
        <f>IFERROR(テーブル_Swim015[[#This Row],[組]],"")</f>
        <v>5</v>
      </c>
      <c r="C317" s="22">
        <f>IFERROR(テーブル_Swim015[[#This Row],[水路]],"")</f>
        <v>4</v>
      </c>
      <c r="D317" s="22" t="str">
        <f t="shared" si="19"/>
        <v>2054</v>
      </c>
      <c r="E317" s="22">
        <f>IFERROR(テーブル_Swim015[[#This Row],[選手番号]],"")</f>
        <v>118</v>
      </c>
      <c r="F317" s="22" t="str">
        <f>IFERROR(VLOOKUP(E317,Sheet3!A:H,3,0),"")</f>
        <v xml:space="preserve">上甲　涼帆                    </v>
      </c>
      <c r="G317" s="22" t="str">
        <f>IFERROR(VLOOKUP(E317,Sheet3!A:H,8,0),"")</f>
        <v xml:space="preserve">石原ＳＣ        </v>
      </c>
      <c r="H317" s="22" t="str">
        <f>IFERROR(VLOOKUP(E317,Sheet2!A:B,2,0),"")</f>
        <v/>
      </c>
      <c r="I317" s="22" t="str">
        <f t="shared" si="20"/>
        <v>11820</v>
      </c>
      <c r="J317" s="22">
        <f t="shared" si="21"/>
        <v>5</v>
      </c>
      <c r="K317" s="22">
        <f t="shared" si="22"/>
        <v>4</v>
      </c>
    </row>
    <row r="318" spans="1:11" s="22" customFormat="1" x14ac:dyDescent="0.15">
      <c r="A318" s="22">
        <f>IFERROR(テーブル_Swim015[[#This Row],[競技番号]],"")</f>
        <v>20</v>
      </c>
      <c r="B318" s="22">
        <f>IFERROR(テーブル_Swim015[[#This Row],[組]],"")</f>
        <v>5</v>
      </c>
      <c r="C318" s="22">
        <f>IFERROR(テーブル_Swim015[[#This Row],[水路]],"")</f>
        <v>5</v>
      </c>
      <c r="D318" s="22" t="str">
        <f t="shared" si="19"/>
        <v>2055</v>
      </c>
      <c r="E318" s="22">
        <f>IFERROR(テーブル_Swim015[[#This Row],[選手番号]],"")</f>
        <v>173</v>
      </c>
      <c r="F318" s="22" t="str">
        <f>IFERROR(VLOOKUP(E318,Sheet3!A:H,3,0),"")</f>
        <v xml:space="preserve">京森　和花                    </v>
      </c>
      <c r="G318" s="22" t="str">
        <f>IFERROR(VLOOKUP(E318,Sheet3!A:H,8,0),"")</f>
        <v xml:space="preserve">Ryuow           </v>
      </c>
      <c r="H318" s="22" t="str">
        <f>IFERROR(VLOOKUP(E318,Sheet2!A:B,2,0),"")</f>
        <v/>
      </c>
      <c r="I318" s="22" t="str">
        <f t="shared" si="20"/>
        <v>17320</v>
      </c>
      <c r="J318" s="22">
        <f t="shared" si="21"/>
        <v>5</v>
      </c>
      <c r="K318" s="22">
        <f t="shared" si="22"/>
        <v>5</v>
      </c>
    </row>
    <row r="319" spans="1:11" s="22" customFormat="1" x14ac:dyDescent="0.15">
      <c r="A319" s="22">
        <f>IFERROR(テーブル_Swim015[[#This Row],[競技番号]],"")</f>
        <v>20</v>
      </c>
      <c r="B319" s="22">
        <f>IFERROR(テーブル_Swim015[[#This Row],[組]],"")</f>
        <v>5</v>
      </c>
      <c r="C319" s="22">
        <f>IFERROR(テーブル_Swim015[[#This Row],[水路]],"")</f>
        <v>6</v>
      </c>
      <c r="D319" s="22" t="str">
        <f t="shared" si="19"/>
        <v>2056</v>
      </c>
      <c r="E319" s="22">
        <f>IFERROR(テーブル_Swim015[[#This Row],[選手番号]],"")</f>
        <v>105</v>
      </c>
      <c r="F319" s="22" t="str">
        <f>IFERROR(VLOOKUP(E319,Sheet3!A:H,3,0),"")</f>
        <v xml:space="preserve">宮内結衣子                    </v>
      </c>
      <c r="G319" s="22" t="str">
        <f>IFERROR(VLOOKUP(E319,Sheet3!A:H,8,0),"")</f>
        <v xml:space="preserve">アズサ松山      </v>
      </c>
      <c r="H319" s="22" t="str">
        <f>IFERROR(VLOOKUP(E319,Sheet2!A:B,2,0),"")</f>
        <v/>
      </c>
      <c r="I319" s="22" t="str">
        <f t="shared" si="20"/>
        <v>10520</v>
      </c>
      <c r="J319" s="22">
        <f t="shared" si="21"/>
        <v>5</v>
      </c>
      <c r="K319" s="22">
        <f t="shared" si="22"/>
        <v>6</v>
      </c>
    </row>
    <row r="320" spans="1:11" s="22" customFormat="1" x14ac:dyDescent="0.15">
      <c r="A320" s="22">
        <f>IFERROR(テーブル_Swim015[[#This Row],[競技番号]],"")</f>
        <v>20</v>
      </c>
      <c r="B320" s="22">
        <f>IFERROR(テーブル_Swim015[[#This Row],[組]],"")</f>
        <v>6</v>
      </c>
      <c r="C320" s="22">
        <f>IFERROR(テーブル_Swim015[[#This Row],[水路]],"")</f>
        <v>1</v>
      </c>
      <c r="D320" s="22" t="str">
        <f t="shared" si="19"/>
        <v>2061</v>
      </c>
      <c r="E320" s="22">
        <f>IFERROR(テーブル_Swim015[[#This Row],[選手番号]],"")</f>
        <v>164</v>
      </c>
      <c r="F320" s="22" t="str">
        <f>IFERROR(VLOOKUP(E320,Sheet3!A:H,3,0),"")</f>
        <v xml:space="preserve">兵頭　凜和                    </v>
      </c>
      <c r="G320" s="22" t="str">
        <f>IFERROR(VLOOKUP(E320,Sheet3!A:H,8,0),"")</f>
        <v xml:space="preserve">フィッタ吉田    </v>
      </c>
      <c r="H320" s="22" t="str">
        <f>IFERROR(VLOOKUP(E320,Sheet2!A:B,2,0),"")</f>
        <v/>
      </c>
      <c r="I320" s="22" t="str">
        <f t="shared" si="20"/>
        <v>16420</v>
      </c>
      <c r="J320" s="22">
        <f t="shared" si="21"/>
        <v>6</v>
      </c>
      <c r="K320" s="22">
        <f t="shared" si="22"/>
        <v>1</v>
      </c>
    </row>
    <row r="321" spans="1:11" s="22" customFormat="1" x14ac:dyDescent="0.15">
      <c r="A321" s="22">
        <f>IFERROR(テーブル_Swim015[[#This Row],[競技番号]],"")</f>
        <v>20</v>
      </c>
      <c r="B321" s="22">
        <f>IFERROR(テーブル_Swim015[[#This Row],[組]],"")</f>
        <v>6</v>
      </c>
      <c r="C321" s="22">
        <f>IFERROR(テーブル_Swim015[[#This Row],[水路]],"")</f>
        <v>2</v>
      </c>
      <c r="D321" s="22" t="str">
        <f t="shared" si="19"/>
        <v>2062</v>
      </c>
      <c r="E321" s="22">
        <f>IFERROR(テーブル_Swim015[[#This Row],[選手番号]],"")</f>
        <v>219</v>
      </c>
      <c r="F321" s="22" t="str">
        <f>IFERROR(VLOOKUP(E321,Sheet3!A:H,3,0),"")</f>
        <v xml:space="preserve">天川谷美宙                    </v>
      </c>
      <c r="G321" s="22" t="str">
        <f>IFERROR(VLOOKUP(E321,Sheet3!A:H,8,0),"")</f>
        <v xml:space="preserve">AST             </v>
      </c>
      <c r="H321" s="22" t="str">
        <f>IFERROR(VLOOKUP(E321,Sheet2!A:B,2,0),"")</f>
        <v/>
      </c>
      <c r="I321" s="22" t="str">
        <f t="shared" si="20"/>
        <v>21920</v>
      </c>
      <c r="J321" s="22">
        <f t="shared" si="21"/>
        <v>6</v>
      </c>
      <c r="K321" s="22">
        <f t="shared" si="22"/>
        <v>2</v>
      </c>
    </row>
    <row r="322" spans="1:11" s="22" customFormat="1" x14ac:dyDescent="0.15">
      <c r="A322" s="22">
        <f>IFERROR(テーブル_Swim015[[#This Row],[競技番号]],"")</f>
        <v>20</v>
      </c>
      <c r="B322" s="22">
        <f>IFERROR(テーブル_Swim015[[#This Row],[組]],"")</f>
        <v>6</v>
      </c>
      <c r="C322" s="22">
        <f>IFERROR(テーブル_Swim015[[#This Row],[水路]],"")</f>
        <v>3</v>
      </c>
      <c r="D322" s="22" t="str">
        <f t="shared" si="19"/>
        <v>2063</v>
      </c>
      <c r="E322" s="22">
        <f>IFERROR(テーブル_Swim015[[#This Row],[選手番号]],"")</f>
        <v>44</v>
      </c>
      <c r="F322" s="22" t="str">
        <f>IFERROR(VLOOKUP(E322,Sheet3!A:H,3,0),"")</f>
        <v xml:space="preserve">西岡　泉美                    </v>
      </c>
      <c r="G322" s="22" t="str">
        <f>IFERROR(VLOOKUP(E322,Sheet3!A:H,8,0),"")</f>
        <v xml:space="preserve">南海ＤＣ        </v>
      </c>
      <c r="H322" s="22" t="str">
        <f>IFERROR(VLOOKUP(E322,Sheet2!A:B,2,0),"")</f>
        <v/>
      </c>
      <c r="I322" s="22" t="str">
        <f t="shared" si="20"/>
        <v>4420</v>
      </c>
      <c r="J322" s="22">
        <f t="shared" si="21"/>
        <v>6</v>
      </c>
      <c r="K322" s="22">
        <f t="shared" si="22"/>
        <v>3</v>
      </c>
    </row>
    <row r="323" spans="1:11" s="22" customFormat="1" x14ac:dyDescent="0.15">
      <c r="A323" s="22">
        <f>IFERROR(テーブル_Swim015[[#This Row],[競技番号]],"")</f>
        <v>20</v>
      </c>
      <c r="B323" s="22">
        <f>IFERROR(テーブル_Swim015[[#This Row],[組]],"")</f>
        <v>6</v>
      </c>
      <c r="C323" s="22">
        <f>IFERROR(テーブル_Swim015[[#This Row],[水路]],"")</f>
        <v>4</v>
      </c>
      <c r="D323" s="22" t="str">
        <f t="shared" ref="D323:D386" si="23">CONCATENATE(A323,B323,C323)</f>
        <v>2064</v>
      </c>
      <c r="E323" s="22">
        <f>IFERROR(テーブル_Swim015[[#This Row],[選手番号]],"")</f>
        <v>158</v>
      </c>
      <c r="F323" s="22" t="str">
        <f>IFERROR(VLOOKUP(E323,Sheet3!A:H,3,0),"")</f>
        <v xml:space="preserve">前田　唯菜                    </v>
      </c>
      <c r="G323" s="22" t="str">
        <f>IFERROR(VLOOKUP(E323,Sheet3!A:H,8,0),"")</f>
        <v xml:space="preserve">フィッタ吉田    </v>
      </c>
      <c r="H323" s="22" t="str">
        <f>IFERROR(VLOOKUP(E323,Sheet2!A:B,2,0),"")</f>
        <v/>
      </c>
      <c r="I323" s="22" t="str">
        <f t="shared" si="20"/>
        <v>15820</v>
      </c>
      <c r="J323" s="22">
        <f t="shared" si="21"/>
        <v>6</v>
      </c>
      <c r="K323" s="22">
        <f t="shared" si="22"/>
        <v>4</v>
      </c>
    </row>
    <row r="324" spans="1:11" s="22" customFormat="1" x14ac:dyDescent="0.15">
      <c r="A324" s="22">
        <f>IFERROR(テーブル_Swim015[[#This Row],[競技番号]],"")</f>
        <v>20</v>
      </c>
      <c r="B324" s="22">
        <f>IFERROR(テーブル_Swim015[[#This Row],[組]],"")</f>
        <v>6</v>
      </c>
      <c r="C324" s="22">
        <f>IFERROR(テーブル_Swim015[[#This Row],[水路]],"")</f>
        <v>5</v>
      </c>
      <c r="D324" s="22" t="str">
        <f t="shared" si="23"/>
        <v>2065</v>
      </c>
      <c r="E324" s="22">
        <f>IFERROR(テーブル_Swim015[[#This Row],[選手番号]],"")</f>
        <v>159</v>
      </c>
      <c r="F324" s="22" t="str">
        <f>IFERROR(VLOOKUP(E324,Sheet3!A:H,3,0),"")</f>
        <v xml:space="preserve">秋山　莉子                    </v>
      </c>
      <c r="G324" s="22" t="str">
        <f>IFERROR(VLOOKUP(E324,Sheet3!A:H,8,0),"")</f>
        <v xml:space="preserve">フィッタ吉田    </v>
      </c>
      <c r="H324" s="22" t="str">
        <f>IFERROR(VLOOKUP(E324,Sheet2!A:B,2,0),"")</f>
        <v/>
      </c>
      <c r="I324" s="22" t="str">
        <f t="shared" si="20"/>
        <v>15920</v>
      </c>
      <c r="J324" s="22">
        <f t="shared" si="21"/>
        <v>6</v>
      </c>
      <c r="K324" s="22">
        <f t="shared" si="22"/>
        <v>5</v>
      </c>
    </row>
    <row r="325" spans="1:11" s="22" customFormat="1" x14ac:dyDescent="0.15">
      <c r="A325" s="22">
        <f>IFERROR(テーブル_Swim015[[#This Row],[競技番号]],"")</f>
        <v>20</v>
      </c>
      <c r="B325" s="22">
        <f>IFERROR(テーブル_Swim015[[#This Row],[組]],"")</f>
        <v>6</v>
      </c>
      <c r="C325" s="22">
        <f>IFERROR(テーブル_Swim015[[#This Row],[水路]],"")</f>
        <v>6</v>
      </c>
      <c r="D325" s="22" t="str">
        <f t="shared" si="23"/>
        <v>2066</v>
      </c>
      <c r="E325" s="22">
        <f>IFERROR(テーブル_Swim015[[#This Row],[選手番号]],"")</f>
        <v>114</v>
      </c>
      <c r="F325" s="22" t="str">
        <f>IFERROR(VLOOKUP(E325,Sheet3!A:H,3,0),"")</f>
        <v xml:space="preserve">水田結依子                    </v>
      </c>
      <c r="G325" s="22" t="str">
        <f>IFERROR(VLOOKUP(E325,Sheet3!A:H,8,0),"")</f>
        <v xml:space="preserve">ＭＧ双葉        </v>
      </c>
      <c r="H325" s="22" t="str">
        <f>IFERROR(VLOOKUP(E325,Sheet2!A:B,2,0),"")</f>
        <v/>
      </c>
      <c r="I325" s="22" t="str">
        <f t="shared" si="20"/>
        <v>11420</v>
      </c>
      <c r="J325" s="22">
        <f t="shared" si="21"/>
        <v>6</v>
      </c>
      <c r="K325" s="22">
        <f t="shared" si="22"/>
        <v>6</v>
      </c>
    </row>
    <row r="326" spans="1:11" s="22" customFormat="1" x14ac:dyDescent="0.15">
      <c r="A326" s="22">
        <f>IFERROR(テーブル_Swim015[[#This Row],[競技番号]],"")</f>
        <v>21</v>
      </c>
      <c r="B326" s="22">
        <f>IFERROR(テーブル_Swim015[[#This Row],[組]],"")</f>
        <v>1</v>
      </c>
      <c r="C326" s="22">
        <f>IFERROR(テーブル_Swim015[[#This Row],[水路]],"")</f>
        <v>1</v>
      </c>
      <c r="D326" s="22" t="str">
        <f t="shared" si="23"/>
        <v>2111</v>
      </c>
      <c r="E326" s="22">
        <f>IFERROR(テーブル_Swim015[[#This Row],[選手番号]],"")</f>
        <v>0</v>
      </c>
      <c r="F326" s="22" t="str">
        <f>IFERROR(VLOOKUP(E326,Sheet3!A:H,3,0),"")</f>
        <v/>
      </c>
      <c r="G326" s="22" t="str">
        <f>IFERROR(VLOOKUP(E326,Sheet3!A:H,8,0),"")</f>
        <v/>
      </c>
      <c r="H326" s="22" t="str">
        <f>IFERROR(VLOOKUP(E326,Sheet2!A:B,2,0),"")</f>
        <v/>
      </c>
      <c r="I326" s="22" t="str">
        <f t="shared" si="20"/>
        <v>021</v>
      </c>
      <c r="J326" s="22">
        <f t="shared" si="21"/>
        <v>1</v>
      </c>
      <c r="K326" s="22">
        <f t="shared" si="22"/>
        <v>1</v>
      </c>
    </row>
    <row r="327" spans="1:11" s="22" customFormat="1" x14ac:dyDescent="0.15">
      <c r="A327" s="22">
        <f>IFERROR(テーブル_Swim015[[#This Row],[競技番号]],"")</f>
        <v>21</v>
      </c>
      <c r="B327" s="22">
        <f>IFERROR(テーブル_Swim015[[#This Row],[組]],"")</f>
        <v>1</v>
      </c>
      <c r="C327" s="22">
        <f>IFERROR(テーブル_Swim015[[#This Row],[水路]],"")</f>
        <v>2</v>
      </c>
      <c r="D327" s="22" t="str">
        <f t="shared" si="23"/>
        <v>2112</v>
      </c>
      <c r="E327" s="22">
        <f>IFERROR(テーブル_Swim015[[#This Row],[選手番号]],"")</f>
        <v>190</v>
      </c>
      <c r="F327" s="22" t="str">
        <f>IFERROR(VLOOKUP(E327,Sheet3!A:H,3,0),"")</f>
        <v xml:space="preserve">弓達　歩夢                    </v>
      </c>
      <c r="G327" s="22" t="str">
        <f>IFERROR(VLOOKUP(E327,Sheet3!A:H,8,0),"")</f>
        <v xml:space="preserve">ﾌｨｯﾀｴﾐﾌﾙ松前    </v>
      </c>
      <c r="H327" s="22" t="str">
        <f>IFERROR(VLOOKUP(E327,Sheet2!A:B,2,0),"")</f>
        <v/>
      </c>
      <c r="I327" s="22" t="str">
        <f t="shared" si="20"/>
        <v>19021</v>
      </c>
      <c r="J327" s="22">
        <f t="shared" si="21"/>
        <v>1</v>
      </c>
      <c r="K327" s="22">
        <f t="shared" si="22"/>
        <v>2</v>
      </c>
    </row>
    <row r="328" spans="1:11" s="22" customFormat="1" x14ac:dyDescent="0.15">
      <c r="A328" s="22">
        <f>IFERROR(テーブル_Swim015[[#This Row],[競技番号]],"")</f>
        <v>21</v>
      </c>
      <c r="B328" s="22">
        <f>IFERROR(テーブル_Swim015[[#This Row],[組]],"")</f>
        <v>1</v>
      </c>
      <c r="C328" s="22">
        <f>IFERROR(テーブル_Swim015[[#This Row],[水路]],"")</f>
        <v>3</v>
      </c>
      <c r="D328" s="22" t="str">
        <f t="shared" si="23"/>
        <v>2113</v>
      </c>
      <c r="E328" s="22">
        <f>IFERROR(テーブル_Swim015[[#This Row],[選手番号]],"")</f>
        <v>60</v>
      </c>
      <c r="F328" s="22" t="str">
        <f>IFERROR(VLOOKUP(E328,Sheet3!A:H,3,0),"")</f>
        <v xml:space="preserve">三宅　裕貴                    </v>
      </c>
      <c r="G328" s="22" t="str">
        <f>IFERROR(VLOOKUP(E328,Sheet3!A:H,8,0),"")</f>
        <v xml:space="preserve">西条ＳＣ        </v>
      </c>
      <c r="H328" s="22" t="str">
        <f>IFERROR(VLOOKUP(E328,Sheet2!A:B,2,0),"")</f>
        <v/>
      </c>
      <c r="I328" s="22" t="str">
        <f t="shared" si="20"/>
        <v>6021</v>
      </c>
      <c r="J328" s="22">
        <f t="shared" si="21"/>
        <v>1</v>
      </c>
      <c r="K328" s="22">
        <f t="shared" si="22"/>
        <v>3</v>
      </c>
    </row>
    <row r="329" spans="1:11" s="22" customFormat="1" x14ac:dyDescent="0.15">
      <c r="A329" s="22">
        <f>IFERROR(テーブル_Swim015[[#This Row],[競技番号]],"")</f>
        <v>21</v>
      </c>
      <c r="B329" s="22">
        <f>IFERROR(テーブル_Swim015[[#This Row],[組]],"")</f>
        <v>1</v>
      </c>
      <c r="C329" s="22">
        <f>IFERROR(テーブル_Swim015[[#This Row],[水路]],"")</f>
        <v>4</v>
      </c>
      <c r="D329" s="22" t="str">
        <f t="shared" si="23"/>
        <v>2114</v>
      </c>
      <c r="E329" s="22">
        <f>IFERROR(テーブル_Swim015[[#This Row],[選手番号]],"")</f>
        <v>191</v>
      </c>
      <c r="F329" s="22" t="str">
        <f>IFERROR(VLOOKUP(E329,Sheet3!A:H,3,0),"")</f>
        <v xml:space="preserve">小松　久人                    </v>
      </c>
      <c r="G329" s="22" t="str">
        <f>IFERROR(VLOOKUP(E329,Sheet3!A:H,8,0),"")</f>
        <v xml:space="preserve">ﾌｨｯﾀｴﾐﾌﾙ松前    </v>
      </c>
      <c r="H329" s="22" t="str">
        <f>IFERROR(VLOOKUP(E329,Sheet2!A:B,2,0),"")</f>
        <v/>
      </c>
      <c r="I329" s="22" t="str">
        <f t="shared" si="20"/>
        <v>19121</v>
      </c>
      <c r="J329" s="22">
        <f t="shared" si="21"/>
        <v>1</v>
      </c>
      <c r="K329" s="22">
        <f t="shared" si="22"/>
        <v>4</v>
      </c>
    </row>
    <row r="330" spans="1:11" s="22" customFormat="1" x14ac:dyDescent="0.15">
      <c r="A330" s="22">
        <f>IFERROR(テーブル_Swim015[[#This Row],[競技番号]],"")</f>
        <v>21</v>
      </c>
      <c r="B330" s="22">
        <f>IFERROR(テーブル_Swim015[[#This Row],[組]],"")</f>
        <v>1</v>
      </c>
      <c r="C330" s="22">
        <f>IFERROR(テーブル_Swim015[[#This Row],[水路]],"")</f>
        <v>5</v>
      </c>
      <c r="D330" s="22" t="str">
        <f t="shared" si="23"/>
        <v>2115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0"/>
        <v>021</v>
      </c>
      <c r="J330" s="22">
        <f t="shared" si="21"/>
        <v>1</v>
      </c>
      <c r="K330" s="22">
        <f t="shared" si="22"/>
        <v>5</v>
      </c>
    </row>
    <row r="331" spans="1:11" s="22" customFormat="1" x14ac:dyDescent="0.15">
      <c r="A331" s="22">
        <f>IFERROR(テーブル_Swim015[[#This Row],[競技番号]],"")</f>
        <v>21</v>
      </c>
      <c r="B331" s="22">
        <f>IFERROR(テーブル_Swim015[[#This Row],[組]],"")</f>
        <v>1</v>
      </c>
      <c r="C331" s="22">
        <f>IFERROR(テーブル_Swim015[[#This Row],[水路]],"")</f>
        <v>6</v>
      </c>
      <c r="D331" s="22" t="str">
        <f t="shared" si="23"/>
        <v>2116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0"/>
        <v>021</v>
      </c>
      <c r="J331" s="22">
        <f t="shared" si="21"/>
        <v>1</v>
      </c>
      <c r="K331" s="22">
        <f t="shared" si="22"/>
        <v>6</v>
      </c>
    </row>
    <row r="332" spans="1:11" s="22" customFormat="1" x14ac:dyDescent="0.15">
      <c r="A332" s="22">
        <f>IFERROR(テーブル_Swim015[[#This Row],[競技番号]],"")</f>
        <v>21</v>
      </c>
      <c r="B332" s="22">
        <f>IFERROR(テーブル_Swim015[[#This Row],[組]],"")</f>
        <v>2</v>
      </c>
      <c r="C332" s="22">
        <f>IFERROR(テーブル_Swim015[[#This Row],[水路]],"")</f>
        <v>1</v>
      </c>
      <c r="D332" s="22" t="str">
        <f t="shared" si="23"/>
        <v>2121</v>
      </c>
      <c r="E332" s="22">
        <f>IFERROR(テーブル_Swim015[[#This Row],[選手番号]],"")</f>
        <v>69</v>
      </c>
      <c r="F332" s="22" t="str">
        <f>IFERROR(VLOOKUP(E332,Sheet3!A:H,3,0),"")</f>
        <v xml:space="preserve">北條　陽天                    </v>
      </c>
      <c r="G332" s="22" t="str">
        <f>IFERROR(VLOOKUP(E332,Sheet3!A:H,8,0),"")</f>
        <v xml:space="preserve">Z-UP            </v>
      </c>
      <c r="H332" s="22" t="str">
        <f>IFERROR(VLOOKUP(E332,Sheet2!A:B,2,0),"")</f>
        <v/>
      </c>
      <c r="I332" s="22" t="str">
        <f t="shared" si="20"/>
        <v>6921</v>
      </c>
      <c r="J332" s="22">
        <f t="shared" si="21"/>
        <v>2</v>
      </c>
      <c r="K332" s="22">
        <f t="shared" si="22"/>
        <v>1</v>
      </c>
    </row>
    <row r="333" spans="1:11" s="22" customFormat="1" x14ac:dyDescent="0.15">
      <c r="A333" s="22">
        <f>IFERROR(テーブル_Swim015[[#This Row],[競技番号]],"")</f>
        <v>21</v>
      </c>
      <c r="B333" s="22">
        <f>IFERROR(テーブル_Swim015[[#This Row],[組]],"")</f>
        <v>2</v>
      </c>
      <c r="C333" s="22">
        <f>IFERROR(テーブル_Swim015[[#This Row],[水路]],"")</f>
        <v>2</v>
      </c>
      <c r="D333" s="22" t="str">
        <f t="shared" si="23"/>
        <v>2122</v>
      </c>
      <c r="E333" s="22">
        <f>IFERROR(テーブル_Swim015[[#This Row],[選手番号]],"")</f>
        <v>180</v>
      </c>
      <c r="F333" s="22" t="str">
        <f>IFERROR(VLOOKUP(E333,Sheet3!A:H,3,0),"")</f>
        <v xml:space="preserve">白石　和士                    </v>
      </c>
      <c r="G333" s="22" t="str">
        <f>IFERROR(VLOOKUP(E333,Sheet3!A:H,8,0),"")</f>
        <v xml:space="preserve">ﾌｧｲﾌﾞﾃﾝ東予     </v>
      </c>
      <c r="H333" s="22" t="str">
        <f>IFERROR(VLOOKUP(E333,Sheet2!A:B,2,0),"")</f>
        <v/>
      </c>
      <c r="I333" s="22" t="str">
        <f t="shared" si="20"/>
        <v>18021</v>
      </c>
      <c r="J333" s="22">
        <f t="shared" si="21"/>
        <v>2</v>
      </c>
      <c r="K333" s="22">
        <f t="shared" si="22"/>
        <v>2</v>
      </c>
    </row>
    <row r="334" spans="1:11" s="22" customFormat="1" x14ac:dyDescent="0.15">
      <c r="A334" s="22">
        <f>IFERROR(テーブル_Swim015[[#This Row],[競技番号]],"")</f>
        <v>21</v>
      </c>
      <c r="B334" s="22">
        <f>IFERROR(テーブル_Swim015[[#This Row],[組]],"")</f>
        <v>2</v>
      </c>
      <c r="C334" s="22">
        <f>IFERROR(テーブル_Swim015[[#This Row],[水路]],"")</f>
        <v>3</v>
      </c>
      <c r="D334" s="22" t="str">
        <f t="shared" si="23"/>
        <v>2123</v>
      </c>
      <c r="E334" s="22">
        <f>IFERROR(テーブル_Swim015[[#This Row],[選手番号]],"")</f>
        <v>38</v>
      </c>
      <c r="F334" s="22" t="str">
        <f>IFERROR(VLOOKUP(E334,Sheet3!A:H,3,0),"")</f>
        <v xml:space="preserve">松井　颯志                    </v>
      </c>
      <c r="G334" s="22" t="str">
        <f>IFERROR(VLOOKUP(E334,Sheet3!A:H,8,0),"")</f>
        <v xml:space="preserve">南海ＤＣ        </v>
      </c>
      <c r="H334" s="22" t="str">
        <f>IFERROR(VLOOKUP(E334,Sheet2!A:B,2,0),"")</f>
        <v/>
      </c>
      <c r="I334" s="22" t="str">
        <f t="shared" si="20"/>
        <v>3821</v>
      </c>
      <c r="J334" s="22">
        <f t="shared" si="21"/>
        <v>2</v>
      </c>
      <c r="K334" s="22">
        <f t="shared" si="22"/>
        <v>3</v>
      </c>
    </row>
    <row r="335" spans="1:11" s="22" customFormat="1" x14ac:dyDescent="0.15">
      <c r="A335" s="22">
        <f>IFERROR(テーブル_Swim015[[#This Row],[競技番号]],"")</f>
        <v>21</v>
      </c>
      <c r="B335" s="22">
        <f>IFERROR(テーブル_Swim015[[#This Row],[組]],"")</f>
        <v>2</v>
      </c>
      <c r="C335" s="22">
        <f>IFERROR(テーブル_Swim015[[#This Row],[水路]],"")</f>
        <v>4</v>
      </c>
      <c r="D335" s="22" t="str">
        <f t="shared" si="23"/>
        <v>2124</v>
      </c>
      <c r="E335" s="22">
        <f>IFERROR(テーブル_Swim015[[#This Row],[選手番号]],"")</f>
        <v>218</v>
      </c>
      <c r="F335" s="22" t="str">
        <f>IFERROR(VLOOKUP(E335,Sheet3!A:H,3,0),"")</f>
        <v xml:space="preserve">山本　結大                    </v>
      </c>
      <c r="G335" s="22" t="str">
        <f>IFERROR(VLOOKUP(E335,Sheet3!A:H,8,0),"")</f>
        <v xml:space="preserve">AST             </v>
      </c>
      <c r="H335" s="22" t="str">
        <f>IFERROR(VLOOKUP(E335,Sheet2!A:B,2,0),"")</f>
        <v/>
      </c>
      <c r="I335" s="22" t="str">
        <f t="shared" si="20"/>
        <v>21821</v>
      </c>
      <c r="J335" s="22">
        <f t="shared" si="21"/>
        <v>2</v>
      </c>
      <c r="K335" s="22">
        <f t="shared" si="22"/>
        <v>4</v>
      </c>
    </row>
    <row r="336" spans="1:11" s="22" customFormat="1" x14ac:dyDescent="0.15">
      <c r="A336" s="22">
        <f>IFERROR(テーブル_Swim015[[#This Row],[競技番号]],"")</f>
        <v>21</v>
      </c>
      <c r="B336" s="22">
        <f>IFERROR(テーブル_Swim015[[#This Row],[組]],"")</f>
        <v>2</v>
      </c>
      <c r="C336" s="22">
        <f>IFERROR(テーブル_Swim015[[#This Row],[水路]],"")</f>
        <v>5</v>
      </c>
      <c r="D336" s="22" t="str">
        <f t="shared" si="23"/>
        <v>2125</v>
      </c>
      <c r="E336" s="22">
        <f>IFERROR(テーブル_Swim015[[#This Row],[選手番号]],"")</f>
        <v>59</v>
      </c>
      <c r="F336" s="22" t="str">
        <f>IFERROR(VLOOKUP(E336,Sheet3!A:H,3,0),"")</f>
        <v xml:space="preserve">塩出　大剛                    </v>
      </c>
      <c r="G336" s="22" t="str">
        <f>IFERROR(VLOOKUP(E336,Sheet3!A:H,8,0),"")</f>
        <v xml:space="preserve">西条ＳＣ        </v>
      </c>
      <c r="H336" s="22" t="str">
        <f>IFERROR(VLOOKUP(E336,Sheet2!A:B,2,0),"")</f>
        <v/>
      </c>
      <c r="I336" s="22" t="str">
        <f t="shared" si="20"/>
        <v>5921</v>
      </c>
      <c r="J336" s="22">
        <f t="shared" si="21"/>
        <v>2</v>
      </c>
      <c r="K336" s="22">
        <f t="shared" si="22"/>
        <v>5</v>
      </c>
    </row>
    <row r="337" spans="1:11" s="22" customFormat="1" x14ac:dyDescent="0.15">
      <c r="A337" s="22">
        <f>IFERROR(テーブル_Swim015[[#This Row],[競技番号]],"")</f>
        <v>21</v>
      </c>
      <c r="B337" s="22">
        <f>IFERROR(テーブル_Swim015[[#This Row],[組]],"")</f>
        <v>2</v>
      </c>
      <c r="C337" s="22">
        <f>IFERROR(テーブル_Swim015[[#This Row],[水路]],"")</f>
        <v>6</v>
      </c>
      <c r="D337" s="22" t="str">
        <f t="shared" si="23"/>
        <v>2126</v>
      </c>
      <c r="E337" s="22">
        <f>IFERROR(テーブル_Swim015[[#This Row],[選手番号]],"")</f>
        <v>65</v>
      </c>
      <c r="F337" s="22" t="str">
        <f>IFERROR(VLOOKUP(E337,Sheet3!A:H,3,0),"")</f>
        <v xml:space="preserve">森　　大空                    </v>
      </c>
      <c r="G337" s="22" t="str">
        <f>IFERROR(VLOOKUP(E337,Sheet3!A:H,8,0),"")</f>
        <v xml:space="preserve">ＭＧ瀬戸内      </v>
      </c>
      <c r="H337" s="22" t="str">
        <f>IFERROR(VLOOKUP(E337,Sheet2!A:B,2,0),"")</f>
        <v/>
      </c>
      <c r="I337" s="22" t="str">
        <f t="shared" si="20"/>
        <v>6521</v>
      </c>
      <c r="J337" s="22">
        <f t="shared" si="21"/>
        <v>2</v>
      </c>
      <c r="K337" s="22">
        <f t="shared" si="22"/>
        <v>6</v>
      </c>
    </row>
    <row r="338" spans="1:11" s="22" customFormat="1" x14ac:dyDescent="0.15">
      <c r="A338" s="22">
        <f>IFERROR(テーブル_Swim015[[#This Row],[競技番号]],"")</f>
        <v>21</v>
      </c>
      <c r="B338" s="22">
        <f>IFERROR(テーブル_Swim015[[#This Row],[組]],"")</f>
        <v>3</v>
      </c>
      <c r="C338" s="22">
        <f>IFERROR(テーブル_Swim015[[#This Row],[水路]],"")</f>
        <v>1</v>
      </c>
      <c r="D338" s="22" t="str">
        <f t="shared" si="23"/>
        <v>2131</v>
      </c>
      <c r="E338" s="22">
        <f>IFERROR(テーブル_Swim015[[#This Row],[選手番号]],"")</f>
        <v>1</v>
      </c>
      <c r="F338" s="22" t="str">
        <f>IFERROR(VLOOKUP(E338,Sheet3!A:H,3,0),"")</f>
        <v xml:space="preserve">山内　遥哉                    </v>
      </c>
      <c r="G338" s="22" t="str">
        <f>IFERROR(VLOOKUP(E338,Sheet3!A:H,8,0),"")</f>
        <v xml:space="preserve">ﾌｨｯﾀ新居浜      </v>
      </c>
      <c r="H338" s="22" t="str">
        <f>IFERROR(VLOOKUP(E338,Sheet2!A:B,2,0),"")</f>
        <v/>
      </c>
      <c r="I338" s="22" t="str">
        <f t="shared" si="20"/>
        <v>121</v>
      </c>
      <c r="J338" s="22">
        <f t="shared" si="21"/>
        <v>3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21</v>
      </c>
      <c r="B339" s="22">
        <f>IFERROR(テーブル_Swim015[[#This Row],[組]],"")</f>
        <v>3</v>
      </c>
      <c r="C339" s="22">
        <f>IFERROR(テーブル_Swim015[[#This Row],[水路]],"")</f>
        <v>2</v>
      </c>
      <c r="D339" s="22" t="str">
        <f t="shared" si="23"/>
        <v>2132</v>
      </c>
      <c r="E339" s="22">
        <f>IFERROR(テーブル_Swim015[[#This Row],[選手番号]],"")</f>
        <v>112</v>
      </c>
      <c r="F339" s="22" t="str">
        <f>IFERROR(VLOOKUP(E339,Sheet3!A:H,3,0),"")</f>
        <v xml:space="preserve">島谷　悠真                    </v>
      </c>
      <c r="G339" s="22" t="str">
        <f>IFERROR(VLOOKUP(E339,Sheet3!A:H,8,0),"")</f>
        <v xml:space="preserve">ＭＧ双葉        </v>
      </c>
      <c r="H339" s="22" t="str">
        <f>IFERROR(VLOOKUP(E339,Sheet2!A:B,2,0),"")</f>
        <v/>
      </c>
      <c r="I339" s="22" t="str">
        <f t="shared" ref="I339:I402" si="24">CONCATENATE(E339,A339)</f>
        <v>11221</v>
      </c>
      <c r="J339" s="22">
        <f t="shared" ref="J339:J402" si="25">B339</f>
        <v>3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21</v>
      </c>
      <c r="B340" s="22">
        <f>IFERROR(テーブル_Swim015[[#This Row],[組]],"")</f>
        <v>3</v>
      </c>
      <c r="C340" s="22">
        <f>IFERROR(テーブル_Swim015[[#This Row],[水路]],"")</f>
        <v>3</v>
      </c>
      <c r="D340" s="22" t="str">
        <f t="shared" si="23"/>
        <v>2133</v>
      </c>
      <c r="E340" s="22">
        <f>IFERROR(テーブル_Swim015[[#This Row],[選手番号]],"")</f>
        <v>2</v>
      </c>
      <c r="F340" s="22" t="str">
        <f>IFERROR(VLOOKUP(E340,Sheet3!A:H,3,0),"")</f>
        <v xml:space="preserve">真鍋　千賢                    </v>
      </c>
      <c r="G340" s="22" t="str">
        <f>IFERROR(VLOOKUP(E340,Sheet3!A:H,8,0),"")</f>
        <v xml:space="preserve">ﾌｨｯﾀ新居浜      </v>
      </c>
      <c r="H340" s="22" t="str">
        <f>IFERROR(VLOOKUP(E340,Sheet2!A:B,2,0),"")</f>
        <v/>
      </c>
      <c r="I340" s="22" t="str">
        <f t="shared" si="24"/>
        <v>221</v>
      </c>
      <c r="J340" s="22">
        <f t="shared" si="25"/>
        <v>3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21</v>
      </c>
      <c r="B341" s="22">
        <f>IFERROR(テーブル_Swim015[[#This Row],[組]],"")</f>
        <v>3</v>
      </c>
      <c r="C341" s="22">
        <f>IFERROR(テーブル_Swim015[[#This Row],[水路]],"")</f>
        <v>4</v>
      </c>
      <c r="D341" s="22" t="str">
        <f t="shared" si="23"/>
        <v>2134</v>
      </c>
      <c r="E341" s="22">
        <f>IFERROR(テーブル_Swim015[[#This Row],[選手番号]],"")</f>
        <v>184</v>
      </c>
      <c r="F341" s="22" t="str">
        <f>IFERROR(VLOOKUP(E341,Sheet3!A:H,3,0),"")</f>
        <v xml:space="preserve">三ツ井歩夢                    </v>
      </c>
      <c r="G341" s="22" t="str">
        <f>IFERROR(VLOOKUP(E341,Sheet3!A:H,8,0),"")</f>
        <v xml:space="preserve">ﾌｨｯﾀｴﾐﾌﾙ松前    </v>
      </c>
      <c r="H341" s="22" t="str">
        <f>IFERROR(VLOOKUP(E341,Sheet2!A:B,2,0),"")</f>
        <v/>
      </c>
      <c r="I341" s="22" t="str">
        <f t="shared" si="24"/>
        <v>18421</v>
      </c>
      <c r="J341" s="22">
        <f t="shared" si="25"/>
        <v>3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21</v>
      </c>
      <c r="B342" s="22">
        <f>IFERROR(テーブル_Swim015[[#This Row],[組]],"")</f>
        <v>3</v>
      </c>
      <c r="C342" s="22">
        <f>IFERROR(テーブル_Swim015[[#This Row],[水路]],"")</f>
        <v>5</v>
      </c>
      <c r="D342" s="22" t="str">
        <f t="shared" si="23"/>
        <v>2135</v>
      </c>
      <c r="E342" s="22">
        <f>IFERROR(テーブル_Swim015[[#This Row],[選手番号]],"")</f>
        <v>187</v>
      </c>
      <c r="F342" s="22" t="str">
        <f>IFERROR(VLOOKUP(E342,Sheet3!A:H,3,0),"")</f>
        <v xml:space="preserve">兵頭虎太朗                    </v>
      </c>
      <c r="G342" s="22" t="str">
        <f>IFERROR(VLOOKUP(E342,Sheet3!A:H,8,0),"")</f>
        <v xml:space="preserve">ﾌｨｯﾀｴﾐﾌﾙ松前    </v>
      </c>
      <c r="H342" s="22" t="str">
        <f>IFERROR(VLOOKUP(E342,Sheet2!A:B,2,0),"")</f>
        <v/>
      </c>
      <c r="I342" s="22" t="str">
        <f t="shared" si="24"/>
        <v>18721</v>
      </c>
      <c r="J342" s="22">
        <f t="shared" si="25"/>
        <v>3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21</v>
      </c>
      <c r="B343" s="22">
        <f>IFERROR(テーブル_Swim015[[#This Row],[組]],"")</f>
        <v>3</v>
      </c>
      <c r="C343" s="22">
        <f>IFERROR(テーブル_Swim015[[#This Row],[水路]],"")</f>
        <v>6</v>
      </c>
      <c r="D343" s="22" t="str">
        <f t="shared" si="23"/>
        <v>2136</v>
      </c>
      <c r="E343" s="22">
        <f>IFERROR(テーブル_Swim015[[#This Row],[選手番号]],"")</f>
        <v>75</v>
      </c>
      <c r="F343" s="22" t="str">
        <f>IFERROR(VLOOKUP(E343,Sheet3!A:H,3,0),"")</f>
        <v xml:space="preserve">渡部　隼斗                    </v>
      </c>
      <c r="G343" s="22" t="str">
        <f>IFERROR(VLOOKUP(E343,Sheet3!A:H,8,0),"")</f>
        <v xml:space="preserve">ファイブテン    </v>
      </c>
      <c r="H343" s="22" t="str">
        <f>IFERROR(VLOOKUP(E343,Sheet2!A:B,2,0),"")</f>
        <v/>
      </c>
      <c r="I343" s="22" t="str">
        <f t="shared" si="24"/>
        <v>7521</v>
      </c>
      <c r="J343" s="22">
        <f t="shared" si="25"/>
        <v>3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21</v>
      </c>
      <c r="B344" s="22">
        <f>IFERROR(テーブル_Swim015[[#This Row],[組]],"")</f>
        <v>4</v>
      </c>
      <c r="C344" s="22">
        <f>IFERROR(テーブル_Swim015[[#This Row],[水路]],"")</f>
        <v>1</v>
      </c>
      <c r="D344" s="22" t="str">
        <f t="shared" si="23"/>
        <v>2141</v>
      </c>
      <c r="E344" s="22">
        <f>IFERROR(テーブル_Swim015[[#This Row],[選手番号]],"")</f>
        <v>62</v>
      </c>
      <c r="F344" s="22" t="str">
        <f>IFERROR(VLOOKUP(E344,Sheet3!A:H,3,0),"")</f>
        <v xml:space="preserve">山内　寛大                    </v>
      </c>
      <c r="G344" s="22" t="str">
        <f>IFERROR(VLOOKUP(E344,Sheet3!A:H,8,0),"")</f>
        <v xml:space="preserve">ＭＧ瀬戸内      </v>
      </c>
      <c r="H344" s="22" t="str">
        <f>IFERROR(VLOOKUP(E344,Sheet2!A:B,2,0),"")</f>
        <v/>
      </c>
      <c r="I344" s="22" t="str">
        <f t="shared" si="24"/>
        <v>6221</v>
      </c>
      <c r="J344" s="22">
        <f t="shared" si="25"/>
        <v>4</v>
      </c>
      <c r="K344" s="22">
        <f t="shared" si="26"/>
        <v>1</v>
      </c>
    </row>
    <row r="345" spans="1:11" s="22" customFormat="1" x14ac:dyDescent="0.15">
      <c r="A345" s="22">
        <f>IFERROR(テーブル_Swim015[[#This Row],[競技番号]],"")</f>
        <v>21</v>
      </c>
      <c r="B345" s="22">
        <f>IFERROR(テーブル_Swim015[[#This Row],[組]],"")</f>
        <v>4</v>
      </c>
      <c r="C345" s="22">
        <f>IFERROR(テーブル_Swim015[[#This Row],[水路]],"")</f>
        <v>2</v>
      </c>
      <c r="D345" s="22" t="str">
        <f t="shared" si="23"/>
        <v>2142</v>
      </c>
      <c r="E345" s="22">
        <f>IFERROR(テーブル_Swim015[[#This Row],[選手番号]],"")</f>
        <v>185</v>
      </c>
      <c r="F345" s="22" t="str">
        <f>IFERROR(VLOOKUP(E345,Sheet3!A:H,3,0),"")</f>
        <v xml:space="preserve">内藤将大郎                    </v>
      </c>
      <c r="G345" s="22" t="str">
        <f>IFERROR(VLOOKUP(E345,Sheet3!A:H,8,0),"")</f>
        <v xml:space="preserve">ﾌｨｯﾀｴﾐﾌﾙ松前    </v>
      </c>
      <c r="H345" s="22" t="str">
        <f>IFERROR(VLOOKUP(E345,Sheet2!A:B,2,0),"")</f>
        <v/>
      </c>
      <c r="I345" s="22" t="str">
        <f t="shared" si="24"/>
        <v>18521</v>
      </c>
      <c r="J345" s="22">
        <f t="shared" si="25"/>
        <v>4</v>
      </c>
      <c r="K345" s="22">
        <f t="shared" si="26"/>
        <v>2</v>
      </c>
    </row>
    <row r="346" spans="1:11" s="22" customFormat="1" x14ac:dyDescent="0.15">
      <c r="A346" s="22">
        <f>IFERROR(テーブル_Swim015[[#This Row],[競技番号]],"")</f>
        <v>21</v>
      </c>
      <c r="B346" s="22">
        <f>IFERROR(テーブル_Swim015[[#This Row],[組]],"")</f>
        <v>4</v>
      </c>
      <c r="C346" s="22">
        <f>IFERROR(テーブル_Swim015[[#This Row],[水路]],"")</f>
        <v>3</v>
      </c>
      <c r="D346" s="22" t="str">
        <f t="shared" si="23"/>
        <v>2143</v>
      </c>
      <c r="E346" s="22">
        <f>IFERROR(テーブル_Swim015[[#This Row],[選手番号]],"")</f>
        <v>177</v>
      </c>
      <c r="F346" s="22" t="str">
        <f>IFERROR(VLOOKUP(E346,Sheet3!A:H,3,0),"")</f>
        <v xml:space="preserve">石原慎太郎                    </v>
      </c>
      <c r="G346" s="22" t="str">
        <f>IFERROR(VLOOKUP(E346,Sheet3!A:H,8,0),"")</f>
        <v xml:space="preserve">ﾌｧｲﾌﾞﾃﾝ東予     </v>
      </c>
      <c r="H346" s="22" t="str">
        <f>IFERROR(VLOOKUP(E346,Sheet2!A:B,2,0),"")</f>
        <v/>
      </c>
      <c r="I346" s="22" t="str">
        <f t="shared" si="24"/>
        <v>17721</v>
      </c>
      <c r="J346" s="22">
        <f t="shared" si="25"/>
        <v>4</v>
      </c>
      <c r="K346" s="22">
        <f t="shared" si="26"/>
        <v>3</v>
      </c>
    </row>
    <row r="347" spans="1:11" s="22" customFormat="1" x14ac:dyDescent="0.15">
      <c r="A347" s="22">
        <f>IFERROR(テーブル_Swim015[[#This Row],[競技番号]],"")</f>
        <v>21</v>
      </c>
      <c r="B347" s="22">
        <f>IFERROR(テーブル_Swim015[[#This Row],[組]],"")</f>
        <v>4</v>
      </c>
      <c r="C347" s="22">
        <f>IFERROR(テーブル_Swim015[[#This Row],[水路]],"")</f>
        <v>4</v>
      </c>
      <c r="D347" s="22" t="str">
        <f t="shared" si="23"/>
        <v>2144</v>
      </c>
      <c r="E347" s="22">
        <f>IFERROR(テーブル_Swim015[[#This Row],[選手番号]],"")</f>
        <v>138</v>
      </c>
      <c r="F347" s="22" t="str">
        <f>IFERROR(VLOOKUP(E347,Sheet3!A:H,3,0),"")</f>
        <v xml:space="preserve">宮内　翔正                    </v>
      </c>
      <c r="G347" s="22" t="str">
        <f>IFERROR(VLOOKUP(E347,Sheet3!A:H,8,0),"")</f>
        <v xml:space="preserve">フィッタ重信    </v>
      </c>
      <c r="H347" s="22" t="str">
        <f>IFERROR(VLOOKUP(E347,Sheet2!A:B,2,0),"")</f>
        <v/>
      </c>
      <c r="I347" s="22" t="str">
        <f t="shared" si="24"/>
        <v>13821</v>
      </c>
      <c r="J347" s="22">
        <f t="shared" si="25"/>
        <v>4</v>
      </c>
      <c r="K347" s="22">
        <f t="shared" si="26"/>
        <v>4</v>
      </c>
    </row>
    <row r="348" spans="1:11" s="22" customFormat="1" x14ac:dyDescent="0.15">
      <c r="A348" s="22">
        <f>IFERROR(テーブル_Swim015[[#This Row],[競技番号]],"")</f>
        <v>21</v>
      </c>
      <c r="B348" s="22">
        <f>IFERROR(テーブル_Swim015[[#This Row],[組]],"")</f>
        <v>4</v>
      </c>
      <c r="C348" s="22">
        <f>IFERROR(テーブル_Swim015[[#This Row],[水路]],"")</f>
        <v>5</v>
      </c>
      <c r="D348" s="22" t="str">
        <f t="shared" si="23"/>
        <v>2145</v>
      </c>
      <c r="E348" s="22">
        <f>IFERROR(テーブル_Swim015[[#This Row],[選手番号]],"")</f>
        <v>36</v>
      </c>
      <c r="F348" s="22" t="str">
        <f>IFERROR(VLOOKUP(E348,Sheet3!A:H,3,0),"")</f>
        <v xml:space="preserve">西岡　颯大                    </v>
      </c>
      <c r="G348" s="22" t="str">
        <f>IFERROR(VLOOKUP(E348,Sheet3!A:H,8,0),"")</f>
        <v xml:space="preserve">南海ＤＣ        </v>
      </c>
      <c r="H348" s="22" t="str">
        <f>IFERROR(VLOOKUP(E348,Sheet2!A:B,2,0),"")</f>
        <v/>
      </c>
      <c r="I348" s="22" t="str">
        <f t="shared" si="24"/>
        <v>3621</v>
      </c>
      <c r="J348" s="22">
        <f t="shared" si="25"/>
        <v>4</v>
      </c>
      <c r="K348" s="22">
        <f t="shared" si="26"/>
        <v>5</v>
      </c>
    </row>
    <row r="349" spans="1:11" s="22" customFormat="1" x14ac:dyDescent="0.15">
      <c r="A349" s="22">
        <f>IFERROR(テーブル_Swim015[[#This Row],[競技番号]],"")</f>
        <v>21</v>
      </c>
      <c r="B349" s="22">
        <f>IFERROR(テーブル_Swim015[[#This Row],[組]],"")</f>
        <v>4</v>
      </c>
      <c r="C349" s="22">
        <f>IFERROR(テーブル_Swim015[[#This Row],[水路]],"")</f>
        <v>6</v>
      </c>
      <c r="D349" s="22" t="str">
        <f t="shared" si="23"/>
        <v>2146</v>
      </c>
      <c r="E349" s="22">
        <f>IFERROR(テーブル_Swim015[[#This Row],[選手番号]],"")</f>
        <v>179</v>
      </c>
      <c r="F349" s="22" t="str">
        <f>IFERROR(VLOOKUP(E349,Sheet3!A:H,3,0),"")</f>
        <v xml:space="preserve">石原孝太郎                    </v>
      </c>
      <c r="G349" s="22" t="str">
        <f>IFERROR(VLOOKUP(E349,Sheet3!A:H,8,0),"")</f>
        <v xml:space="preserve">ﾌｧｲﾌﾞﾃﾝ東予     </v>
      </c>
      <c r="H349" s="22" t="str">
        <f>IFERROR(VLOOKUP(E349,Sheet2!A:B,2,0),"")</f>
        <v/>
      </c>
      <c r="I349" s="22" t="str">
        <f t="shared" si="24"/>
        <v>17921</v>
      </c>
      <c r="J349" s="22">
        <f t="shared" si="25"/>
        <v>4</v>
      </c>
      <c r="K349" s="22">
        <f t="shared" si="26"/>
        <v>6</v>
      </c>
    </row>
    <row r="350" spans="1:11" s="22" customFormat="1" x14ac:dyDescent="0.15">
      <c r="A350" s="22">
        <f>IFERROR(テーブル_Swim015[[#This Row],[競技番号]],"")</f>
        <v>21</v>
      </c>
      <c r="B350" s="22">
        <f>IFERROR(テーブル_Swim015[[#This Row],[組]],"")</f>
        <v>5</v>
      </c>
      <c r="C350" s="22">
        <f>IFERROR(テーブル_Swim015[[#This Row],[水路]],"")</f>
        <v>1</v>
      </c>
      <c r="D350" s="22" t="str">
        <f t="shared" si="23"/>
        <v>2151</v>
      </c>
      <c r="E350" s="22">
        <f>IFERROR(テーブル_Swim015[[#This Row],[選手番号]],"")</f>
        <v>135</v>
      </c>
      <c r="F350" s="22" t="str">
        <f>IFERROR(VLOOKUP(E350,Sheet3!A:H,3,0),"")</f>
        <v xml:space="preserve">黒野　裕馬                    </v>
      </c>
      <c r="G350" s="22" t="str">
        <f>IFERROR(VLOOKUP(E350,Sheet3!A:H,8,0),"")</f>
        <v xml:space="preserve">フィッタ重信    </v>
      </c>
      <c r="H350" s="22" t="str">
        <f>IFERROR(VLOOKUP(E350,Sheet2!A:B,2,0),"")</f>
        <v/>
      </c>
      <c r="I350" s="22" t="str">
        <f t="shared" si="24"/>
        <v>13521</v>
      </c>
      <c r="J350" s="22">
        <f t="shared" si="25"/>
        <v>5</v>
      </c>
      <c r="K350" s="22">
        <f t="shared" si="26"/>
        <v>1</v>
      </c>
    </row>
    <row r="351" spans="1:11" s="22" customFormat="1" x14ac:dyDescent="0.15">
      <c r="A351" s="22">
        <f>IFERROR(テーブル_Swim015[[#This Row],[競技番号]],"")</f>
        <v>21</v>
      </c>
      <c r="B351" s="22">
        <f>IFERROR(テーブル_Swim015[[#This Row],[組]],"")</f>
        <v>5</v>
      </c>
      <c r="C351" s="22">
        <f>IFERROR(テーブル_Swim015[[#This Row],[水路]],"")</f>
        <v>2</v>
      </c>
      <c r="D351" s="22" t="str">
        <f t="shared" si="23"/>
        <v>2152</v>
      </c>
      <c r="E351" s="22">
        <f>IFERROR(テーブル_Swim015[[#This Row],[選手番号]],"")</f>
        <v>115</v>
      </c>
      <c r="F351" s="22" t="str">
        <f>IFERROR(VLOOKUP(E351,Sheet3!A:H,3,0),"")</f>
        <v xml:space="preserve">竹永　悠人                    </v>
      </c>
      <c r="G351" s="22" t="str">
        <f>IFERROR(VLOOKUP(E351,Sheet3!A:H,8,0),"")</f>
        <v xml:space="preserve">石原ＳＣ        </v>
      </c>
      <c r="H351" s="22" t="str">
        <f>IFERROR(VLOOKUP(E351,Sheet2!A:B,2,0),"")</f>
        <v/>
      </c>
      <c r="I351" s="22" t="str">
        <f t="shared" si="24"/>
        <v>11521</v>
      </c>
      <c r="J351" s="22">
        <f t="shared" si="25"/>
        <v>5</v>
      </c>
      <c r="K351" s="22">
        <f t="shared" si="26"/>
        <v>2</v>
      </c>
    </row>
    <row r="352" spans="1:11" s="22" customFormat="1" x14ac:dyDescent="0.15">
      <c r="A352" s="22">
        <f>IFERROR(テーブル_Swim015[[#This Row],[競技番号]],"")</f>
        <v>21</v>
      </c>
      <c r="B352" s="22">
        <f>IFERROR(テーブル_Swim015[[#This Row],[組]],"")</f>
        <v>5</v>
      </c>
      <c r="C352" s="22">
        <f>IFERROR(テーブル_Swim015[[#This Row],[水路]],"")</f>
        <v>3</v>
      </c>
      <c r="D352" s="22" t="str">
        <f t="shared" si="23"/>
        <v>2153</v>
      </c>
      <c r="E352" s="22">
        <f>IFERROR(テーブル_Swim015[[#This Row],[選手番号]],"")</f>
        <v>71</v>
      </c>
      <c r="F352" s="22" t="str">
        <f>IFERROR(VLOOKUP(E352,Sheet3!A:H,3,0),"")</f>
        <v xml:space="preserve">安藤　央起                    </v>
      </c>
      <c r="G352" s="22" t="str">
        <f>IFERROR(VLOOKUP(E352,Sheet3!A:H,8,0),"")</f>
        <v xml:space="preserve">ファイブテン    </v>
      </c>
      <c r="H352" s="22" t="str">
        <f>IFERROR(VLOOKUP(E352,Sheet2!A:B,2,0),"")</f>
        <v/>
      </c>
      <c r="I352" s="22" t="str">
        <f t="shared" si="24"/>
        <v>7121</v>
      </c>
      <c r="J352" s="22">
        <f t="shared" si="25"/>
        <v>5</v>
      </c>
      <c r="K352" s="22">
        <f t="shared" si="26"/>
        <v>3</v>
      </c>
    </row>
    <row r="353" spans="1:11" s="22" customFormat="1" x14ac:dyDescent="0.15">
      <c r="A353" s="22">
        <f>IFERROR(テーブル_Swim015[[#This Row],[競技番号]],"")</f>
        <v>21</v>
      </c>
      <c r="B353" s="22">
        <f>IFERROR(テーブル_Swim015[[#This Row],[組]],"")</f>
        <v>5</v>
      </c>
      <c r="C353" s="22">
        <f>IFERROR(テーブル_Swim015[[#This Row],[水路]],"")</f>
        <v>4</v>
      </c>
      <c r="D353" s="22" t="str">
        <f t="shared" si="23"/>
        <v>2154</v>
      </c>
      <c r="E353" s="22">
        <f>IFERROR(テーブル_Swim015[[#This Row],[選手番号]],"")</f>
        <v>169</v>
      </c>
      <c r="F353" s="22" t="str">
        <f>IFERROR(VLOOKUP(E353,Sheet3!A:H,3,0),"")</f>
        <v xml:space="preserve">福本　歩夢                    </v>
      </c>
      <c r="G353" s="22" t="str">
        <f>IFERROR(VLOOKUP(E353,Sheet3!A:H,8,0),"")</f>
        <v xml:space="preserve">Ryuow           </v>
      </c>
      <c r="H353" s="22" t="str">
        <f>IFERROR(VLOOKUP(E353,Sheet2!A:B,2,0),"")</f>
        <v/>
      </c>
      <c r="I353" s="22" t="str">
        <f t="shared" si="24"/>
        <v>16921</v>
      </c>
      <c r="J353" s="22">
        <f t="shared" si="25"/>
        <v>5</v>
      </c>
      <c r="K353" s="22">
        <f t="shared" si="26"/>
        <v>4</v>
      </c>
    </row>
    <row r="354" spans="1:11" s="22" customFormat="1" x14ac:dyDescent="0.15">
      <c r="A354" s="22">
        <f>IFERROR(テーブル_Swim015[[#This Row],[競技番号]],"")</f>
        <v>21</v>
      </c>
      <c r="B354" s="22">
        <f>IFERROR(テーブル_Swim015[[#This Row],[組]],"")</f>
        <v>5</v>
      </c>
      <c r="C354" s="22">
        <f>IFERROR(テーブル_Swim015[[#This Row],[水路]],"")</f>
        <v>5</v>
      </c>
      <c r="D354" s="22" t="str">
        <f t="shared" si="23"/>
        <v>2155</v>
      </c>
      <c r="E354" s="22">
        <f>IFERROR(テーブル_Swim015[[#This Row],[選手番号]],"")</f>
        <v>73</v>
      </c>
      <c r="F354" s="22" t="str">
        <f>IFERROR(VLOOKUP(E354,Sheet3!A:H,3,0),"")</f>
        <v xml:space="preserve">金田　浩聖                    </v>
      </c>
      <c r="G354" s="22" t="str">
        <f>IFERROR(VLOOKUP(E354,Sheet3!A:H,8,0),"")</f>
        <v xml:space="preserve">ファイブテン    </v>
      </c>
      <c r="H354" s="22" t="str">
        <f>IFERROR(VLOOKUP(E354,Sheet2!A:B,2,0),"")</f>
        <v/>
      </c>
      <c r="I354" s="22" t="str">
        <f t="shared" si="24"/>
        <v>7321</v>
      </c>
      <c r="J354" s="22">
        <f t="shared" si="25"/>
        <v>5</v>
      </c>
      <c r="K354" s="22">
        <f t="shared" si="26"/>
        <v>5</v>
      </c>
    </row>
    <row r="355" spans="1:11" s="22" customFormat="1" x14ac:dyDescent="0.15">
      <c r="A355" s="22">
        <f>IFERROR(テーブル_Swim015[[#This Row],[競技番号]],"")</f>
        <v>21</v>
      </c>
      <c r="B355" s="22">
        <f>IFERROR(テーブル_Swim015[[#This Row],[組]],"")</f>
        <v>5</v>
      </c>
      <c r="C355" s="22">
        <f>IFERROR(テーブル_Swim015[[#This Row],[水路]],"")</f>
        <v>6</v>
      </c>
      <c r="D355" s="22" t="str">
        <f t="shared" si="23"/>
        <v>2156</v>
      </c>
      <c r="E355" s="22">
        <f>IFERROR(テーブル_Swim015[[#This Row],[選手番号]],"")</f>
        <v>3</v>
      </c>
      <c r="F355" s="22" t="str">
        <f>IFERROR(VLOOKUP(E355,Sheet3!A:H,3,0),"")</f>
        <v xml:space="preserve">森田　淳夢                    </v>
      </c>
      <c r="G355" s="22" t="str">
        <f>IFERROR(VLOOKUP(E355,Sheet3!A:H,8,0),"")</f>
        <v xml:space="preserve">ﾌｨｯﾀ新居浜      </v>
      </c>
      <c r="H355" s="22" t="str">
        <f>IFERROR(VLOOKUP(E355,Sheet2!A:B,2,0),"")</f>
        <v/>
      </c>
      <c r="I355" s="22" t="str">
        <f t="shared" si="24"/>
        <v>321</v>
      </c>
      <c r="J355" s="22">
        <f t="shared" si="25"/>
        <v>5</v>
      </c>
      <c r="K355" s="22">
        <f t="shared" si="26"/>
        <v>6</v>
      </c>
    </row>
    <row r="356" spans="1:11" s="22" customFormat="1" x14ac:dyDescent="0.15">
      <c r="A356" s="22">
        <f>IFERROR(テーブル_Swim015[[#This Row],[競技番号]],"")</f>
        <v>22</v>
      </c>
      <c r="B356" s="22">
        <f>IFERROR(テーブル_Swim015[[#This Row],[組]],"")</f>
        <v>1</v>
      </c>
      <c r="C356" s="22">
        <f>IFERROR(テーブル_Swim015[[#This Row],[水路]],"")</f>
        <v>1</v>
      </c>
      <c r="D356" s="22" t="str">
        <f t="shared" si="23"/>
        <v>2211</v>
      </c>
      <c r="E356" s="22">
        <f>IFERROR(テーブル_Swim015[[#This Row],[選手番号]],"")</f>
        <v>0</v>
      </c>
      <c r="F356" s="22" t="str">
        <f>IFERROR(VLOOKUP(E356,Sheet3!A:H,3,0),"")</f>
        <v/>
      </c>
      <c r="G356" s="22" t="str">
        <f>IFERROR(VLOOKUP(E356,Sheet3!A:H,8,0),"")</f>
        <v/>
      </c>
      <c r="H356" s="22" t="str">
        <f>IFERROR(VLOOKUP(E356,Sheet2!A:B,2,0),"")</f>
        <v/>
      </c>
      <c r="I356" s="22" t="str">
        <f t="shared" si="24"/>
        <v>022</v>
      </c>
      <c r="J356" s="22">
        <f t="shared" si="25"/>
        <v>1</v>
      </c>
      <c r="K356" s="22">
        <f t="shared" si="26"/>
        <v>1</v>
      </c>
    </row>
    <row r="357" spans="1:11" s="22" customFormat="1" x14ac:dyDescent="0.15">
      <c r="A357" s="22">
        <f>IFERROR(テーブル_Swim015[[#This Row],[競技番号]],"")</f>
        <v>22</v>
      </c>
      <c r="B357" s="22">
        <f>IFERROR(テーブル_Swim015[[#This Row],[組]],"")</f>
        <v>1</v>
      </c>
      <c r="C357" s="22">
        <f>IFERROR(テーブル_Swim015[[#This Row],[水路]],"")</f>
        <v>2</v>
      </c>
      <c r="D357" s="22" t="str">
        <f t="shared" si="23"/>
        <v>2212</v>
      </c>
      <c r="E357" s="22">
        <f>IFERROR(テーブル_Swim015[[#This Row],[選手番号]],"")</f>
        <v>144</v>
      </c>
      <c r="F357" s="22" t="str">
        <f>IFERROR(VLOOKUP(E357,Sheet3!A:H,3,0),"")</f>
        <v xml:space="preserve">中田　律子                    </v>
      </c>
      <c r="G357" s="22" t="str">
        <f>IFERROR(VLOOKUP(E357,Sheet3!A:H,8,0),"")</f>
        <v xml:space="preserve">フィッタ重信    </v>
      </c>
      <c r="H357" s="22" t="str">
        <f>IFERROR(VLOOKUP(E357,Sheet2!A:B,2,0),"")</f>
        <v/>
      </c>
      <c r="I357" s="22" t="str">
        <f t="shared" si="24"/>
        <v>14422</v>
      </c>
      <c r="J357" s="22">
        <f t="shared" si="25"/>
        <v>1</v>
      </c>
      <c r="K357" s="22">
        <f t="shared" si="26"/>
        <v>2</v>
      </c>
    </row>
    <row r="358" spans="1:11" s="22" customFormat="1" x14ac:dyDescent="0.15">
      <c r="A358" s="22">
        <f>IFERROR(テーブル_Swim015[[#This Row],[競技番号]],"")</f>
        <v>22</v>
      </c>
      <c r="B358" s="22">
        <f>IFERROR(テーブル_Swim015[[#This Row],[組]],"")</f>
        <v>1</v>
      </c>
      <c r="C358" s="22">
        <f>IFERROR(テーブル_Swim015[[#This Row],[水路]],"")</f>
        <v>3</v>
      </c>
      <c r="D358" s="22" t="str">
        <f t="shared" si="23"/>
        <v>2213</v>
      </c>
      <c r="E358" s="22">
        <f>IFERROR(テーブル_Swim015[[#This Row],[選手番号]],"")</f>
        <v>129</v>
      </c>
      <c r="F358" s="22" t="str">
        <f>IFERROR(VLOOKUP(E358,Sheet3!A:H,3,0),"")</f>
        <v xml:space="preserve">荒谷　結奏                    </v>
      </c>
      <c r="G358" s="22" t="str">
        <f>IFERROR(VLOOKUP(E358,Sheet3!A:H,8,0),"")</f>
        <v xml:space="preserve">フィッタ松山    </v>
      </c>
      <c r="H358" s="22" t="str">
        <f>IFERROR(VLOOKUP(E358,Sheet2!A:B,2,0),"")</f>
        <v/>
      </c>
      <c r="I358" s="22" t="str">
        <f t="shared" si="24"/>
        <v>12922</v>
      </c>
      <c r="J358" s="22">
        <f t="shared" si="25"/>
        <v>1</v>
      </c>
      <c r="K358" s="22">
        <f t="shared" si="26"/>
        <v>3</v>
      </c>
    </row>
    <row r="359" spans="1:11" s="22" customFormat="1" x14ac:dyDescent="0.15">
      <c r="A359" s="22">
        <f>IFERROR(テーブル_Swim015[[#This Row],[競技番号]],"")</f>
        <v>22</v>
      </c>
      <c r="B359" s="22">
        <f>IFERROR(テーブル_Swim015[[#This Row],[組]],"")</f>
        <v>1</v>
      </c>
      <c r="C359" s="22">
        <f>IFERROR(テーブル_Swim015[[#This Row],[水路]],"")</f>
        <v>4</v>
      </c>
      <c r="D359" s="22" t="str">
        <f t="shared" si="23"/>
        <v>2214</v>
      </c>
      <c r="E359" s="22">
        <f>IFERROR(テーブル_Swim015[[#This Row],[選手番号]],"")</f>
        <v>175</v>
      </c>
      <c r="F359" s="22" t="str">
        <f>IFERROR(VLOOKUP(E359,Sheet3!A:H,3,0),"")</f>
        <v xml:space="preserve">菊地　希実                    </v>
      </c>
      <c r="G359" s="22" t="str">
        <f>IFERROR(VLOOKUP(E359,Sheet3!A:H,8,0),"")</f>
        <v xml:space="preserve">Ryuow           </v>
      </c>
      <c r="H359" s="22" t="str">
        <f>IFERROR(VLOOKUP(E359,Sheet2!A:B,2,0),"")</f>
        <v/>
      </c>
      <c r="I359" s="22" t="str">
        <f t="shared" si="24"/>
        <v>17522</v>
      </c>
      <c r="J359" s="22">
        <f t="shared" si="25"/>
        <v>1</v>
      </c>
      <c r="K359" s="22">
        <f t="shared" si="26"/>
        <v>4</v>
      </c>
    </row>
    <row r="360" spans="1:11" s="22" customFormat="1" x14ac:dyDescent="0.15">
      <c r="A360" s="22">
        <f>IFERROR(テーブル_Swim015[[#This Row],[競技番号]],"")</f>
        <v>22</v>
      </c>
      <c r="B360" s="22">
        <f>IFERROR(テーブル_Swim015[[#This Row],[組]],"")</f>
        <v>1</v>
      </c>
      <c r="C360" s="22">
        <f>IFERROR(テーブル_Swim015[[#This Row],[水路]],"")</f>
        <v>5</v>
      </c>
      <c r="D360" s="22" t="str">
        <f t="shared" si="23"/>
        <v>2215</v>
      </c>
      <c r="E360" s="22">
        <f>IFERROR(テーブル_Swim015[[#This Row],[選手番号]],"")</f>
        <v>0</v>
      </c>
      <c r="F360" s="22" t="str">
        <f>IFERROR(VLOOKUP(E360,Sheet3!A:H,3,0),"")</f>
        <v/>
      </c>
      <c r="G360" s="22" t="str">
        <f>IFERROR(VLOOKUP(E360,Sheet3!A:H,8,0),"")</f>
        <v/>
      </c>
      <c r="H360" s="22" t="str">
        <f>IFERROR(VLOOKUP(E360,Sheet2!A:B,2,0),"")</f>
        <v/>
      </c>
      <c r="I360" s="22" t="str">
        <f t="shared" si="24"/>
        <v>022</v>
      </c>
      <c r="J360" s="22">
        <f t="shared" si="25"/>
        <v>1</v>
      </c>
      <c r="K360" s="22">
        <f t="shared" si="26"/>
        <v>5</v>
      </c>
    </row>
    <row r="361" spans="1:11" s="22" customFormat="1" x14ac:dyDescent="0.15">
      <c r="A361" s="22">
        <f>IFERROR(テーブル_Swim015[[#This Row],[競技番号]],"")</f>
        <v>22</v>
      </c>
      <c r="B361" s="22">
        <f>IFERROR(テーブル_Swim015[[#This Row],[組]],"")</f>
        <v>1</v>
      </c>
      <c r="C361" s="22">
        <f>IFERROR(テーブル_Swim015[[#This Row],[水路]],"")</f>
        <v>6</v>
      </c>
      <c r="D361" s="22" t="str">
        <f t="shared" si="23"/>
        <v>2216</v>
      </c>
      <c r="E361" s="22">
        <f>IFERROR(テーブル_Swim015[[#This Row],[選手番号]],"")</f>
        <v>0</v>
      </c>
      <c r="F361" s="22" t="str">
        <f>IFERROR(VLOOKUP(E361,Sheet3!A:H,3,0),"")</f>
        <v/>
      </c>
      <c r="G361" s="22" t="str">
        <f>IFERROR(VLOOKUP(E361,Sheet3!A:H,8,0),"")</f>
        <v/>
      </c>
      <c r="H361" s="22" t="str">
        <f>IFERROR(VLOOKUP(E361,Sheet2!A:B,2,0),"")</f>
        <v/>
      </c>
      <c r="I361" s="22" t="str">
        <f t="shared" si="24"/>
        <v>022</v>
      </c>
      <c r="J361" s="22">
        <f t="shared" si="25"/>
        <v>1</v>
      </c>
      <c r="K361" s="22">
        <f t="shared" si="26"/>
        <v>6</v>
      </c>
    </row>
    <row r="362" spans="1:11" s="22" customFormat="1" x14ac:dyDescent="0.15">
      <c r="A362" s="22">
        <f>IFERROR(テーブル_Swim015[[#This Row],[競技番号]],"")</f>
        <v>22</v>
      </c>
      <c r="B362" s="22">
        <f>IFERROR(テーブル_Swim015[[#This Row],[組]],"")</f>
        <v>2</v>
      </c>
      <c r="C362" s="22">
        <f>IFERROR(テーブル_Swim015[[#This Row],[水路]],"")</f>
        <v>1</v>
      </c>
      <c r="D362" s="22" t="str">
        <f t="shared" si="23"/>
        <v>2221</v>
      </c>
      <c r="E362" s="22">
        <f>IFERROR(テーブル_Swim015[[#This Row],[選手番号]],"")</f>
        <v>0</v>
      </c>
      <c r="F362" s="22" t="str">
        <f>IFERROR(VLOOKUP(E362,Sheet3!A:H,3,0),"")</f>
        <v/>
      </c>
      <c r="G362" s="22" t="str">
        <f>IFERROR(VLOOKUP(E362,Sheet3!A:H,8,0),"")</f>
        <v/>
      </c>
      <c r="H362" s="22" t="str">
        <f>IFERROR(VLOOKUP(E362,Sheet2!A:B,2,0),"")</f>
        <v/>
      </c>
      <c r="I362" s="22" t="str">
        <f t="shared" si="24"/>
        <v>022</v>
      </c>
      <c r="J362" s="22">
        <f t="shared" si="25"/>
        <v>2</v>
      </c>
      <c r="K362" s="22">
        <f t="shared" si="26"/>
        <v>1</v>
      </c>
    </row>
    <row r="363" spans="1:11" s="22" customFormat="1" x14ac:dyDescent="0.15">
      <c r="A363" s="22">
        <f>IFERROR(テーブル_Swim015[[#This Row],[競技番号]],"")</f>
        <v>22</v>
      </c>
      <c r="B363" s="22">
        <f>IFERROR(テーブル_Swim015[[#This Row],[組]],"")</f>
        <v>2</v>
      </c>
      <c r="C363" s="22">
        <f>IFERROR(テーブル_Swim015[[#This Row],[水路]],"")</f>
        <v>2</v>
      </c>
      <c r="D363" s="22" t="str">
        <f t="shared" si="23"/>
        <v>2222</v>
      </c>
      <c r="E363" s="22">
        <f>IFERROR(テーブル_Swim015[[#This Row],[選手番号]],"")</f>
        <v>27</v>
      </c>
      <c r="F363" s="22" t="str">
        <f>IFERROR(VLOOKUP(E363,Sheet3!A:H,3,0),"")</f>
        <v xml:space="preserve">田村　　菫                    </v>
      </c>
      <c r="G363" s="22" t="str">
        <f>IFERROR(VLOOKUP(E363,Sheet3!A:H,8,0),"")</f>
        <v xml:space="preserve">五百木ＳＣ      </v>
      </c>
      <c r="H363" s="22" t="str">
        <f>IFERROR(VLOOKUP(E363,Sheet2!A:B,2,0),"")</f>
        <v/>
      </c>
      <c r="I363" s="22" t="str">
        <f t="shared" si="24"/>
        <v>2722</v>
      </c>
      <c r="J363" s="22">
        <f t="shared" si="25"/>
        <v>2</v>
      </c>
      <c r="K363" s="22">
        <f t="shared" si="26"/>
        <v>2</v>
      </c>
    </row>
    <row r="364" spans="1:11" s="22" customFormat="1" x14ac:dyDescent="0.15">
      <c r="A364" s="22">
        <f>IFERROR(テーブル_Swim015[[#This Row],[競技番号]],"")</f>
        <v>22</v>
      </c>
      <c r="B364" s="22">
        <f>IFERROR(テーブル_Swim015[[#This Row],[組]],"")</f>
        <v>2</v>
      </c>
      <c r="C364" s="22">
        <f>IFERROR(テーブル_Swim015[[#This Row],[水路]],"")</f>
        <v>3</v>
      </c>
      <c r="D364" s="22" t="str">
        <f t="shared" si="23"/>
        <v>2223</v>
      </c>
      <c r="E364" s="22">
        <f>IFERROR(テーブル_Swim015[[#This Row],[選手番号]],"")</f>
        <v>43</v>
      </c>
      <c r="F364" s="22" t="str">
        <f>IFERROR(VLOOKUP(E364,Sheet3!A:H,3,0),"")</f>
        <v xml:space="preserve">三野　朱音                    </v>
      </c>
      <c r="G364" s="22" t="str">
        <f>IFERROR(VLOOKUP(E364,Sheet3!A:H,8,0),"")</f>
        <v xml:space="preserve">南海ＤＣ        </v>
      </c>
      <c r="H364" s="22" t="str">
        <f>IFERROR(VLOOKUP(E364,Sheet2!A:B,2,0),"")</f>
        <v/>
      </c>
      <c r="I364" s="22" t="str">
        <f t="shared" si="24"/>
        <v>4322</v>
      </c>
      <c r="J364" s="22">
        <f t="shared" si="25"/>
        <v>2</v>
      </c>
      <c r="K364" s="22">
        <f t="shared" si="26"/>
        <v>3</v>
      </c>
    </row>
    <row r="365" spans="1:11" s="22" customFormat="1" x14ac:dyDescent="0.15">
      <c r="A365" s="22">
        <f>IFERROR(テーブル_Swim015[[#This Row],[競技番号]],"")</f>
        <v>22</v>
      </c>
      <c r="B365" s="22">
        <f>IFERROR(テーブル_Swim015[[#This Row],[組]],"")</f>
        <v>2</v>
      </c>
      <c r="C365" s="22">
        <f>IFERROR(テーブル_Swim015[[#This Row],[水路]],"")</f>
        <v>4</v>
      </c>
      <c r="D365" s="22" t="str">
        <f t="shared" si="23"/>
        <v>2224</v>
      </c>
      <c r="E365" s="22">
        <f>IFERROR(テーブル_Swim015[[#This Row],[選手番号]],"")</f>
        <v>46</v>
      </c>
      <c r="F365" s="22" t="str">
        <f>IFERROR(VLOOKUP(E365,Sheet3!A:H,3,0),"")</f>
        <v xml:space="preserve">伊須　彩葉                    </v>
      </c>
      <c r="G365" s="22" t="str">
        <f>IFERROR(VLOOKUP(E365,Sheet3!A:H,8,0),"")</f>
        <v xml:space="preserve">南海ＤＣ        </v>
      </c>
      <c r="H365" s="22" t="str">
        <f>IFERROR(VLOOKUP(E365,Sheet2!A:B,2,0),"")</f>
        <v/>
      </c>
      <c r="I365" s="22" t="str">
        <f t="shared" si="24"/>
        <v>4622</v>
      </c>
      <c r="J365" s="22">
        <f t="shared" si="25"/>
        <v>2</v>
      </c>
      <c r="K365" s="22">
        <f t="shared" si="26"/>
        <v>4</v>
      </c>
    </row>
    <row r="366" spans="1:11" s="22" customFormat="1" x14ac:dyDescent="0.15">
      <c r="A366" s="22">
        <f>IFERROR(テーブル_Swim015[[#This Row],[競技番号]],"")</f>
        <v>22</v>
      </c>
      <c r="B366" s="22">
        <f>IFERROR(テーブル_Swim015[[#This Row],[組]],"")</f>
        <v>2</v>
      </c>
      <c r="C366" s="22">
        <f>IFERROR(テーブル_Swim015[[#This Row],[水路]],"")</f>
        <v>5</v>
      </c>
      <c r="D366" s="22" t="str">
        <f t="shared" si="23"/>
        <v>2225</v>
      </c>
      <c r="E366" s="22">
        <f>IFERROR(テーブル_Swim015[[#This Row],[選手番号]],"")</f>
        <v>29</v>
      </c>
      <c r="F366" s="22" t="str">
        <f>IFERROR(VLOOKUP(E366,Sheet3!A:H,3,0),"")</f>
        <v xml:space="preserve">秀野　　葵                    </v>
      </c>
      <c r="G366" s="22" t="str">
        <f>IFERROR(VLOOKUP(E366,Sheet3!A:H,8,0),"")</f>
        <v xml:space="preserve">五百木ＳＣ      </v>
      </c>
      <c r="H366" s="22" t="str">
        <f>IFERROR(VLOOKUP(E366,Sheet2!A:B,2,0),"")</f>
        <v/>
      </c>
      <c r="I366" s="22" t="str">
        <f t="shared" si="24"/>
        <v>2922</v>
      </c>
      <c r="J366" s="22">
        <f t="shared" si="25"/>
        <v>2</v>
      </c>
      <c r="K366" s="22">
        <f t="shared" si="26"/>
        <v>5</v>
      </c>
    </row>
    <row r="367" spans="1:11" s="22" customFormat="1" x14ac:dyDescent="0.15">
      <c r="A367" s="22">
        <f>IFERROR(テーブル_Swim015[[#This Row],[競技番号]],"")</f>
        <v>22</v>
      </c>
      <c r="B367" s="22">
        <f>IFERROR(テーブル_Swim015[[#This Row],[組]],"")</f>
        <v>2</v>
      </c>
      <c r="C367" s="22">
        <f>IFERROR(テーブル_Swim015[[#This Row],[水路]],"")</f>
        <v>6</v>
      </c>
      <c r="D367" s="22" t="str">
        <f t="shared" si="23"/>
        <v>2226</v>
      </c>
      <c r="E367" s="22">
        <f>IFERROR(テーブル_Swim015[[#This Row],[選手番号]],"")</f>
        <v>0</v>
      </c>
      <c r="F367" s="22" t="str">
        <f>IFERROR(VLOOKUP(E367,Sheet3!A:H,3,0),"")</f>
        <v/>
      </c>
      <c r="G367" s="22" t="str">
        <f>IFERROR(VLOOKUP(E367,Sheet3!A:H,8,0),"")</f>
        <v/>
      </c>
      <c r="H367" s="22" t="str">
        <f>IFERROR(VLOOKUP(E367,Sheet2!A:B,2,0),"")</f>
        <v/>
      </c>
      <c r="I367" s="22" t="str">
        <f t="shared" si="24"/>
        <v>022</v>
      </c>
      <c r="J367" s="22">
        <f t="shared" si="25"/>
        <v>2</v>
      </c>
      <c r="K367" s="22">
        <f t="shared" si="26"/>
        <v>6</v>
      </c>
    </row>
    <row r="368" spans="1:11" s="22" customFormat="1" x14ac:dyDescent="0.15">
      <c r="A368" s="22">
        <f>IFERROR(テーブル_Swim015[[#This Row],[競技番号]],"")</f>
        <v>22</v>
      </c>
      <c r="B368" s="22">
        <f>IFERROR(テーブル_Swim015[[#This Row],[組]],"")</f>
        <v>3</v>
      </c>
      <c r="C368" s="22">
        <f>IFERROR(テーブル_Swim015[[#This Row],[水路]],"")</f>
        <v>1</v>
      </c>
      <c r="D368" s="22" t="str">
        <f t="shared" si="23"/>
        <v>2231</v>
      </c>
      <c r="E368" s="22">
        <f>IFERROR(テーブル_Swim015[[#This Row],[選手番号]],"")</f>
        <v>24</v>
      </c>
      <c r="F368" s="22" t="str">
        <f>IFERROR(VLOOKUP(E368,Sheet3!A:H,3,0),"")</f>
        <v xml:space="preserve">大川　心暖                    </v>
      </c>
      <c r="G368" s="22" t="str">
        <f>IFERROR(VLOOKUP(E368,Sheet3!A:H,8,0),"")</f>
        <v xml:space="preserve">五百木ＳＣ      </v>
      </c>
      <c r="H368" s="22" t="str">
        <f>IFERROR(VLOOKUP(E368,Sheet2!A:B,2,0),"")</f>
        <v/>
      </c>
      <c r="I368" s="22" t="str">
        <f t="shared" si="24"/>
        <v>2422</v>
      </c>
      <c r="J368" s="22">
        <f t="shared" si="25"/>
        <v>3</v>
      </c>
      <c r="K368" s="22">
        <f t="shared" si="26"/>
        <v>1</v>
      </c>
    </row>
    <row r="369" spans="1:11" s="22" customFormat="1" x14ac:dyDescent="0.15">
      <c r="A369" s="22">
        <f>IFERROR(テーブル_Swim015[[#This Row],[競技番号]],"")</f>
        <v>22</v>
      </c>
      <c r="B369" s="22">
        <f>IFERROR(テーブル_Swim015[[#This Row],[組]],"")</f>
        <v>3</v>
      </c>
      <c r="C369" s="22">
        <f>IFERROR(テーブル_Swim015[[#This Row],[水路]],"")</f>
        <v>2</v>
      </c>
      <c r="D369" s="22" t="str">
        <f t="shared" si="23"/>
        <v>2232</v>
      </c>
      <c r="E369" s="22">
        <f>IFERROR(テーブル_Swim015[[#This Row],[選手番号]],"")</f>
        <v>199</v>
      </c>
      <c r="F369" s="22" t="str">
        <f>IFERROR(VLOOKUP(E369,Sheet3!A:H,3,0),"")</f>
        <v xml:space="preserve">内田　花埜                    </v>
      </c>
      <c r="G369" s="22" t="str">
        <f>IFERROR(VLOOKUP(E369,Sheet3!A:H,8,0),"")</f>
        <v xml:space="preserve">ﾌｨｯﾀ川之江      </v>
      </c>
      <c r="H369" s="22" t="str">
        <f>IFERROR(VLOOKUP(E369,Sheet2!A:B,2,0),"")</f>
        <v/>
      </c>
      <c r="I369" s="22" t="str">
        <f t="shared" si="24"/>
        <v>19922</v>
      </c>
      <c r="J369" s="22">
        <f t="shared" si="25"/>
        <v>3</v>
      </c>
      <c r="K369" s="22">
        <f t="shared" si="26"/>
        <v>2</v>
      </c>
    </row>
    <row r="370" spans="1:11" s="22" customFormat="1" x14ac:dyDescent="0.15">
      <c r="A370" s="22">
        <f>IFERROR(テーブル_Swim015[[#This Row],[競技番号]],"")</f>
        <v>22</v>
      </c>
      <c r="B370" s="22">
        <f>IFERROR(テーブル_Swim015[[#This Row],[組]],"")</f>
        <v>3</v>
      </c>
      <c r="C370" s="22">
        <f>IFERROR(テーブル_Swim015[[#This Row],[水路]],"")</f>
        <v>3</v>
      </c>
      <c r="D370" s="22" t="str">
        <f t="shared" si="23"/>
        <v>2233</v>
      </c>
      <c r="E370" s="22">
        <f>IFERROR(テーブル_Swim015[[#This Row],[選手番号]],"")</f>
        <v>22</v>
      </c>
      <c r="F370" s="22" t="str">
        <f>IFERROR(VLOOKUP(E370,Sheet3!A:H,3,0),"")</f>
        <v xml:space="preserve">芝　　怜菜                    </v>
      </c>
      <c r="G370" s="22" t="str">
        <f>IFERROR(VLOOKUP(E370,Sheet3!A:H,8,0),"")</f>
        <v xml:space="preserve">五百木ＳＣ      </v>
      </c>
      <c r="H370" s="22" t="str">
        <f>IFERROR(VLOOKUP(E370,Sheet2!A:B,2,0),"")</f>
        <v/>
      </c>
      <c r="I370" s="22" t="str">
        <f t="shared" si="24"/>
        <v>2222</v>
      </c>
      <c r="J370" s="22">
        <f t="shared" si="25"/>
        <v>3</v>
      </c>
      <c r="K370" s="22">
        <f t="shared" si="26"/>
        <v>3</v>
      </c>
    </row>
    <row r="371" spans="1:11" s="22" customFormat="1" x14ac:dyDescent="0.15">
      <c r="A371" s="22">
        <f>IFERROR(テーブル_Swim015[[#This Row],[競技番号]],"")</f>
        <v>22</v>
      </c>
      <c r="B371" s="22">
        <f>IFERROR(テーブル_Swim015[[#This Row],[組]],"")</f>
        <v>3</v>
      </c>
      <c r="C371" s="22">
        <f>IFERROR(テーブル_Swim015[[#This Row],[水路]],"")</f>
        <v>4</v>
      </c>
      <c r="D371" s="22" t="str">
        <f t="shared" si="23"/>
        <v>2234</v>
      </c>
      <c r="E371" s="22">
        <f>IFERROR(テーブル_Swim015[[#This Row],[選手番号]],"")</f>
        <v>205</v>
      </c>
      <c r="F371" s="22" t="str">
        <f>IFERROR(VLOOKUP(E371,Sheet3!A:H,3,0),"")</f>
        <v xml:space="preserve">大西　美憂                    </v>
      </c>
      <c r="G371" s="22" t="str">
        <f>IFERROR(VLOOKUP(E371,Sheet3!A:H,8,0),"")</f>
        <v xml:space="preserve">コナミ松山      </v>
      </c>
      <c r="H371" s="22" t="str">
        <f>IFERROR(VLOOKUP(E371,Sheet2!A:B,2,0),"")</f>
        <v/>
      </c>
      <c r="I371" s="22" t="str">
        <f t="shared" si="24"/>
        <v>20522</v>
      </c>
      <c r="J371" s="22">
        <f t="shared" si="25"/>
        <v>3</v>
      </c>
      <c r="K371" s="22">
        <f t="shared" si="26"/>
        <v>4</v>
      </c>
    </row>
    <row r="372" spans="1:11" s="22" customFormat="1" x14ac:dyDescent="0.15">
      <c r="A372" s="22">
        <f>IFERROR(テーブル_Swim015[[#This Row],[競技番号]],"")</f>
        <v>22</v>
      </c>
      <c r="B372" s="22">
        <f>IFERROR(テーブル_Swim015[[#This Row],[組]],"")</f>
        <v>3</v>
      </c>
      <c r="C372" s="22">
        <f>IFERROR(テーブル_Swim015[[#This Row],[水路]],"")</f>
        <v>5</v>
      </c>
      <c r="D372" s="22" t="str">
        <f t="shared" si="23"/>
        <v>2235</v>
      </c>
      <c r="E372" s="22">
        <f>IFERROR(テーブル_Swim015[[#This Row],[選手番号]],"")</f>
        <v>25</v>
      </c>
      <c r="F372" s="22" t="str">
        <f>IFERROR(VLOOKUP(E372,Sheet3!A:H,3,0),"")</f>
        <v xml:space="preserve">大塚みらい                    </v>
      </c>
      <c r="G372" s="22" t="str">
        <f>IFERROR(VLOOKUP(E372,Sheet3!A:H,8,0),"")</f>
        <v xml:space="preserve">五百木ＳＣ      </v>
      </c>
      <c r="H372" s="22" t="str">
        <f>IFERROR(VLOOKUP(E372,Sheet2!A:B,2,0),"")</f>
        <v/>
      </c>
      <c r="I372" s="22" t="str">
        <f t="shared" si="24"/>
        <v>2522</v>
      </c>
      <c r="J372" s="22">
        <f t="shared" si="25"/>
        <v>3</v>
      </c>
      <c r="K372" s="22">
        <f t="shared" si="26"/>
        <v>5</v>
      </c>
    </row>
    <row r="373" spans="1:11" s="22" customFormat="1" x14ac:dyDescent="0.15">
      <c r="A373" s="22">
        <f>IFERROR(テーブル_Swim015[[#This Row],[競技番号]],"")</f>
        <v>22</v>
      </c>
      <c r="B373" s="22">
        <f>IFERROR(テーブル_Swim015[[#This Row],[組]],"")</f>
        <v>3</v>
      </c>
      <c r="C373" s="22">
        <f>IFERROR(テーブル_Swim015[[#This Row],[水路]],"")</f>
        <v>6</v>
      </c>
      <c r="D373" s="22" t="str">
        <f t="shared" si="23"/>
        <v>2236</v>
      </c>
      <c r="E373" s="22">
        <f>IFERROR(テーブル_Swim015[[#This Row],[選手番号]],"")</f>
        <v>26</v>
      </c>
      <c r="F373" s="22" t="str">
        <f>IFERROR(VLOOKUP(E373,Sheet3!A:H,3,0),"")</f>
        <v xml:space="preserve">桑村　叶海                    </v>
      </c>
      <c r="G373" s="22" t="str">
        <f>IFERROR(VLOOKUP(E373,Sheet3!A:H,8,0),"")</f>
        <v xml:space="preserve">五百木ＳＣ      </v>
      </c>
      <c r="H373" s="22" t="str">
        <f>IFERROR(VLOOKUP(E373,Sheet2!A:B,2,0),"")</f>
        <v/>
      </c>
      <c r="I373" s="22" t="str">
        <f t="shared" si="24"/>
        <v>2622</v>
      </c>
      <c r="J373" s="22">
        <f t="shared" si="25"/>
        <v>3</v>
      </c>
      <c r="K373" s="22">
        <f t="shared" si="26"/>
        <v>6</v>
      </c>
    </row>
    <row r="374" spans="1:11" s="22" customFormat="1" x14ac:dyDescent="0.15">
      <c r="A374" s="22">
        <f>IFERROR(テーブル_Swim015[[#This Row],[競技番号]],"")</f>
        <v>23</v>
      </c>
      <c r="B374" s="22">
        <f>IFERROR(テーブル_Swim015[[#This Row],[組]],"")</f>
        <v>1</v>
      </c>
      <c r="C374" s="22">
        <f>IFERROR(テーブル_Swim015[[#This Row],[水路]],"")</f>
        <v>1</v>
      </c>
      <c r="D374" s="22" t="str">
        <f t="shared" si="23"/>
        <v>2311</v>
      </c>
      <c r="E374" s="22">
        <f>IFERROR(テーブル_Swim015[[#This Row],[選手番号]],"")</f>
        <v>0</v>
      </c>
      <c r="F374" s="22" t="str">
        <f>IFERROR(VLOOKUP(E374,Sheet3!A:H,3,0),"")</f>
        <v/>
      </c>
      <c r="G374" s="22" t="str">
        <f>IFERROR(VLOOKUP(E374,Sheet3!A:H,8,0),"")</f>
        <v/>
      </c>
      <c r="H374" s="22" t="str">
        <f>IFERROR(VLOOKUP(E374,Sheet2!A:B,2,0),"")</f>
        <v/>
      </c>
      <c r="I374" s="22" t="str">
        <f t="shared" si="24"/>
        <v>023</v>
      </c>
      <c r="J374" s="22">
        <f t="shared" si="25"/>
        <v>1</v>
      </c>
      <c r="K374" s="22">
        <f t="shared" si="26"/>
        <v>1</v>
      </c>
    </row>
    <row r="375" spans="1:11" s="22" customFormat="1" x14ac:dyDescent="0.15">
      <c r="A375" s="22">
        <f>IFERROR(テーブル_Swim015[[#This Row],[競技番号]],"")</f>
        <v>23</v>
      </c>
      <c r="B375" s="22">
        <f>IFERROR(テーブル_Swim015[[#This Row],[組]],"")</f>
        <v>1</v>
      </c>
      <c r="C375" s="22">
        <f>IFERROR(テーブル_Swim015[[#This Row],[水路]],"")</f>
        <v>2</v>
      </c>
      <c r="D375" s="22" t="str">
        <f t="shared" si="23"/>
        <v>2312</v>
      </c>
      <c r="E375" s="22">
        <f>IFERROR(テーブル_Swim015[[#This Row],[選手番号]],"")</f>
        <v>77</v>
      </c>
      <c r="F375" s="22" t="str">
        <f>IFERROR(VLOOKUP(E375,Sheet3!A:H,3,0),"")</f>
        <v xml:space="preserve">森田　蒼琉                    </v>
      </c>
      <c r="G375" s="22" t="str">
        <f>IFERROR(VLOOKUP(E375,Sheet3!A:H,8,0),"")</f>
        <v xml:space="preserve">ファイブテン    </v>
      </c>
      <c r="H375" s="22" t="str">
        <f>IFERROR(VLOOKUP(E375,Sheet2!A:B,2,0),"")</f>
        <v/>
      </c>
      <c r="I375" s="22" t="str">
        <f t="shared" si="24"/>
        <v>7723</v>
      </c>
      <c r="J375" s="22">
        <f t="shared" si="25"/>
        <v>1</v>
      </c>
      <c r="K375" s="22">
        <f t="shared" si="26"/>
        <v>2</v>
      </c>
    </row>
    <row r="376" spans="1:11" s="22" customFormat="1" x14ac:dyDescent="0.15">
      <c r="A376" s="22">
        <f>IFERROR(テーブル_Swim015[[#This Row],[競技番号]],"")</f>
        <v>23</v>
      </c>
      <c r="B376" s="22">
        <f>IFERROR(テーブル_Swim015[[#This Row],[組]],"")</f>
        <v>1</v>
      </c>
      <c r="C376" s="22">
        <f>IFERROR(テーブル_Swim015[[#This Row],[水路]],"")</f>
        <v>3</v>
      </c>
      <c r="D376" s="22" t="str">
        <f t="shared" si="23"/>
        <v>2313</v>
      </c>
      <c r="E376" s="22">
        <f>IFERROR(テーブル_Swim015[[#This Row],[選手番号]],"")</f>
        <v>58</v>
      </c>
      <c r="F376" s="22" t="str">
        <f>IFERROR(VLOOKUP(E376,Sheet3!A:H,3,0),"")</f>
        <v xml:space="preserve">野川　　陸                    </v>
      </c>
      <c r="G376" s="22" t="str">
        <f>IFERROR(VLOOKUP(E376,Sheet3!A:H,8,0),"")</f>
        <v xml:space="preserve">西条ＳＣ        </v>
      </c>
      <c r="H376" s="22" t="str">
        <f>IFERROR(VLOOKUP(E376,Sheet2!A:B,2,0),"")</f>
        <v/>
      </c>
      <c r="I376" s="22" t="str">
        <f t="shared" si="24"/>
        <v>5823</v>
      </c>
      <c r="J376" s="22">
        <f t="shared" si="25"/>
        <v>1</v>
      </c>
      <c r="K376" s="22">
        <f t="shared" si="26"/>
        <v>3</v>
      </c>
    </row>
    <row r="377" spans="1:11" s="22" customFormat="1" x14ac:dyDescent="0.15">
      <c r="A377" s="22">
        <f>IFERROR(テーブル_Swim015[[#This Row],[競技番号]],"")</f>
        <v>23</v>
      </c>
      <c r="B377" s="22">
        <f>IFERROR(テーブル_Swim015[[#This Row],[組]],"")</f>
        <v>1</v>
      </c>
      <c r="C377" s="22">
        <f>IFERROR(テーブル_Swim015[[#This Row],[水路]],"")</f>
        <v>4</v>
      </c>
      <c r="D377" s="22" t="str">
        <f t="shared" si="23"/>
        <v>2314</v>
      </c>
      <c r="E377" s="22">
        <f>IFERROR(テーブル_Swim015[[#This Row],[選手番号]],"")</f>
        <v>8</v>
      </c>
      <c r="F377" s="22" t="str">
        <f>IFERROR(VLOOKUP(E377,Sheet3!A:H,3,0),"")</f>
        <v xml:space="preserve">池田　昂生                    </v>
      </c>
      <c r="G377" s="22" t="str">
        <f>IFERROR(VLOOKUP(E377,Sheet3!A:H,8,0),"")</f>
        <v xml:space="preserve">五百木ＳＣ      </v>
      </c>
      <c r="H377" s="22" t="str">
        <f>IFERROR(VLOOKUP(E377,Sheet2!A:B,2,0),"")</f>
        <v/>
      </c>
      <c r="I377" s="22" t="str">
        <f t="shared" si="24"/>
        <v>823</v>
      </c>
      <c r="J377" s="22">
        <f t="shared" si="25"/>
        <v>1</v>
      </c>
      <c r="K377" s="22">
        <f t="shared" si="26"/>
        <v>4</v>
      </c>
    </row>
    <row r="378" spans="1:11" s="22" customFormat="1" x14ac:dyDescent="0.15">
      <c r="A378" s="22">
        <f>IFERROR(テーブル_Swim015[[#This Row],[競技番号]],"")</f>
        <v>23</v>
      </c>
      <c r="B378" s="22">
        <f>IFERROR(テーブル_Swim015[[#This Row],[組]],"")</f>
        <v>1</v>
      </c>
      <c r="C378" s="22">
        <f>IFERROR(テーブル_Swim015[[#This Row],[水路]],"")</f>
        <v>5</v>
      </c>
      <c r="D378" s="22" t="str">
        <f t="shared" si="23"/>
        <v>2315</v>
      </c>
      <c r="E378" s="22">
        <f>IFERROR(テーブル_Swim015[[#This Row],[選手番号]],"")</f>
        <v>0</v>
      </c>
      <c r="F378" s="22" t="str">
        <f>IFERROR(VLOOKUP(E378,Sheet3!A:H,3,0),"")</f>
        <v/>
      </c>
      <c r="G378" s="22" t="str">
        <f>IFERROR(VLOOKUP(E378,Sheet3!A:H,8,0),"")</f>
        <v/>
      </c>
      <c r="H378" s="22" t="str">
        <f>IFERROR(VLOOKUP(E378,Sheet2!A:B,2,0),"")</f>
        <v/>
      </c>
      <c r="I378" s="22" t="str">
        <f t="shared" si="24"/>
        <v>023</v>
      </c>
      <c r="J378" s="22">
        <f t="shared" si="25"/>
        <v>1</v>
      </c>
      <c r="K378" s="22">
        <f t="shared" si="26"/>
        <v>5</v>
      </c>
    </row>
    <row r="379" spans="1:11" s="22" customFormat="1" x14ac:dyDescent="0.15">
      <c r="A379" s="22">
        <f>IFERROR(テーブル_Swim015[[#This Row],[競技番号]],"")</f>
        <v>23</v>
      </c>
      <c r="B379" s="22">
        <f>IFERROR(テーブル_Swim015[[#This Row],[組]],"")</f>
        <v>1</v>
      </c>
      <c r="C379" s="22">
        <f>IFERROR(テーブル_Swim015[[#This Row],[水路]],"")</f>
        <v>6</v>
      </c>
      <c r="D379" s="22" t="str">
        <f t="shared" si="23"/>
        <v>2316</v>
      </c>
      <c r="E379" s="22">
        <f>IFERROR(テーブル_Swim015[[#This Row],[選手番号]],"")</f>
        <v>0</v>
      </c>
      <c r="F379" s="22" t="str">
        <f>IFERROR(VLOOKUP(E379,Sheet3!A:H,3,0),"")</f>
        <v/>
      </c>
      <c r="G379" s="22" t="str">
        <f>IFERROR(VLOOKUP(E379,Sheet3!A:H,8,0),"")</f>
        <v/>
      </c>
      <c r="H379" s="22" t="str">
        <f>IFERROR(VLOOKUP(E379,Sheet2!A:B,2,0),"")</f>
        <v/>
      </c>
      <c r="I379" s="22" t="str">
        <f t="shared" si="24"/>
        <v>023</v>
      </c>
      <c r="J379" s="22">
        <f t="shared" si="25"/>
        <v>1</v>
      </c>
      <c r="K379" s="22">
        <f t="shared" si="26"/>
        <v>6</v>
      </c>
    </row>
    <row r="380" spans="1:11" s="22" customFormat="1" x14ac:dyDescent="0.15">
      <c r="A380" s="22">
        <f>IFERROR(テーブル_Swim015[[#This Row],[競技番号]],"")</f>
        <v>23</v>
      </c>
      <c r="B380" s="22">
        <f>IFERROR(テーブル_Swim015[[#This Row],[組]],"")</f>
        <v>2</v>
      </c>
      <c r="C380" s="22">
        <f>IFERROR(テーブル_Swim015[[#This Row],[水路]],"")</f>
        <v>1</v>
      </c>
      <c r="D380" s="22" t="str">
        <f t="shared" si="23"/>
        <v>2321</v>
      </c>
      <c r="E380" s="22">
        <f>IFERROR(テーブル_Swim015[[#This Row],[選手番号]],"")</f>
        <v>6</v>
      </c>
      <c r="F380" s="22" t="str">
        <f>IFERROR(VLOOKUP(E380,Sheet3!A:H,3,0),"")</f>
        <v xml:space="preserve">井上　叶登                    </v>
      </c>
      <c r="G380" s="22" t="str">
        <f>IFERROR(VLOOKUP(E380,Sheet3!A:H,8,0),"")</f>
        <v xml:space="preserve">五百木ＳＣ      </v>
      </c>
      <c r="H380" s="22" t="str">
        <f>IFERROR(VLOOKUP(E380,Sheet2!A:B,2,0),"")</f>
        <v/>
      </c>
      <c r="I380" s="22" t="str">
        <f t="shared" si="24"/>
        <v>623</v>
      </c>
      <c r="J380" s="22">
        <f t="shared" si="25"/>
        <v>2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23</v>
      </c>
      <c r="B381" s="22">
        <f>IFERROR(テーブル_Swim015[[#This Row],[組]],"")</f>
        <v>2</v>
      </c>
      <c r="C381" s="22">
        <f>IFERROR(テーブル_Swim015[[#This Row],[水路]],"")</f>
        <v>2</v>
      </c>
      <c r="D381" s="22" t="str">
        <f t="shared" si="23"/>
        <v>2322</v>
      </c>
      <c r="E381" s="22">
        <f>IFERROR(テーブル_Swim015[[#This Row],[選手番号]],"")</f>
        <v>64</v>
      </c>
      <c r="F381" s="22" t="str">
        <f>IFERROR(VLOOKUP(E381,Sheet3!A:H,3,0),"")</f>
        <v xml:space="preserve">中戸　琉銀                    </v>
      </c>
      <c r="G381" s="22" t="str">
        <f>IFERROR(VLOOKUP(E381,Sheet3!A:H,8,0),"")</f>
        <v xml:space="preserve">ＭＧ瀬戸内      </v>
      </c>
      <c r="H381" s="22" t="str">
        <f>IFERROR(VLOOKUP(E381,Sheet2!A:B,2,0),"")</f>
        <v/>
      </c>
      <c r="I381" s="22" t="str">
        <f t="shared" si="24"/>
        <v>6423</v>
      </c>
      <c r="J381" s="22">
        <f t="shared" si="25"/>
        <v>2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23</v>
      </c>
      <c r="B382" s="22">
        <f>IFERROR(テーブル_Swim015[[#This Row],[組]],"")</f>
        <v>2</v>
      </c>
      <c r="C382" s="22">
        <f>IFERROR(テーブル_Swim015[[#This Row],[水路]],"")</f>
        <v>3</v>
      </c>
      <c r="D382" s="22" t="str">
        <f t="shared" si="23"/>
        <v>2323</v>
      </c>
      <c r="E382" s="22">
        <f>IFERROR(テーブル_Swim015[[#This Row],[選手番号]],"")</f>
        <v>123</v>
      </c>
      <c r="F382" s="22" t="str">
        <f>IFERROR(VLOOKUP(E382,Sheet3!A:H,3,0),"")</f>
        <v xml:space="preserve">野田旺太郎                    </v>
      </c>
      <c r="G382" s="22" t="str">
        <f>IFERROR(VLOOKUP(E382,Sheet3!A:H,8,0),"")</f>
        <v xml:space="preserve">フィッタ松山    </v>
      </c>
      <c r="H382" s="22" t="str">
        <f>IFERROR(VLOOKUP(E382,Sheet2!A:B,2,0),"")</f>
        <v/>
      </c>
      <c r="I382" s="22" t="str">
        <f t="shared" si="24"/>
        <v>12323</v>
      </c>
      <c r="J382" s="22">
        <f t="shared" si="25"/>
        <v>2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23</v>
      </c>
      <c r="B383" s="22">
        <f>IFERROR(テーブル_Swim015[[#This Row],[組]],"")</f>
        <v>2</v>
      </c>
      <c r="C383" s="22">
        <f>IFERROR(テーブル_Swim015[[#This Row],[水路]],"")</f>
        <v>4</v>
      </c>
      <c r="D383" s="22" t="str">
        <f t="shared" si="23"/>
        <v>2324</v>
      </c>
      <c r="E383" s="22">
        <f>IFERROR(テーブル_Swim015[[#This Row],[選手番号]],"")</f>
        <v>124</v>
      </c>
      <c r="F383" s="22" t="str">
        <f>IFERROR(VLOOKUP(E383,Sheet3!A:H,3,0),"")</f>
        <v xml:space="preserve">平野　　資                    </v>
      </c>
      <c r="G383" s="22" t="str">
        <f>IFERROR(VLOOKUP(E383,Sheet3!A:H,8,0),"")</f>
        <v xml:space="preserve">フィッタ松山    </v>
      </c>
      <c r="H383" s="22" t="str">
        <f>IFERROR(VLOOKUP(E383,Sheet2!A:B,2,0),"")</f>
        <v/>
      </c>
      <c r="I383" s="22" t="str">
        <f t="shared" si="24"/>
        <v>12423</v>
      </c>
      <c r="J383" s="22">
        <f t="shared" si="25"/>
        <v>2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23</v>
      </c>
      <c r="B384" s="22">
        <f>IFERROR(テーブル_Swim015[[#This Row],[組]],"")</f>
        <v>2</v>
      </c>
      <c r="C384" s="22">
        <f>IFERROR(テーブル_Swim015[[#This Row],[水路]],"")</f>
        <v>5</v>
      </c>
      <c r="D384" s="22" t="str">
        <f t="shared" si="23"/>
        <v>2325</v>
      </c>
      <c r="E384" s="22">
        <f>IFERROR(テーブル_Swim015[[#This Row],[選手番号]],"")</f>
        <v>216</v>
      </c>
      <c r="F384" s="22" t="str">
        <f>IFERROR(VLOOKUP(E384,Sheet3!A:H,3,0),"")</f>
        <v xml:space="preserve">日淺琥太朗                    </v>
      </c>
      <c r="G384" s="22" t="str">
        <f>IFERROR(VLOOKUP(E384,Sheet3!A:H,8,0),"")</f>
        <v xml:space="preserve">AST             </v>
      </c>
      <c r="H384" s="22" t="str">
        <f>IFERROR(VLOOKUP(E384,Sheet2!A:B,2,0),"")</f>
        <v/>
      </c>
      <c r="I384" s="22" t="str">
        <f t="shared" si="24"/>
        <v>21623</v>
      </c>
      <c r="J384" s="22">
        <f t="shared" si="25"/>
        <v>2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23</v>
      </c>
      <c r="B385" s="22">
        <f>IFERROR(テーブル_Swim015[[#This Row],[組]],"")</f>
        <v>2</v>
      </c>
      <c r="C385" s="22">
        <f>IFERROR(テーブル_Swim015[[#This Row],[水路]],"")</f>
        <v>6</v>
      </c>
      <c r="D385" s="22" t="str">
        <f t="shared" si="23"/>
        <v>2326</v>
      </c>
      <c r="E385" s="22">
        <f>IFERROR(テーブル_Swim015[[#This Row],[選手番号]],"")</f>
        <v>155</v>
      </c>
      <c r="F385" s="22" t="str">
        <f>IFERROR(VLOOKUP(E385,Sheet3!A:H,3,0),"")</f>
        <v xml:space="preserve">大加田元輝                    </v>
      </c>
      <c r="G385" s="22" t="str">
        <f>IFERROR(VLOOKUP(E385,Sheet3!A:H,8,0),"")</f>
        <v xml:space="preserve">フィッタ吉田    </v>
      </c>
      <c r="H385" s="22" t="str">
        <f>IFERROR(VLOOKUP(E385,Sheet2!A:B,2,0),"")</f>
        <v/>
      </c>
      <c r="I385" s="22" t="str">
        <f t="shared" si="24"/>
        <v>15523</v>
      </c>
      <c r="J385" s="22">
        <f t="shared" si="25"/>
        <v>2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24</v>
      </c>
      <c r="B386" s="22">
        <f>IFERROR(テーブル_Swim015[[#This Row],[組]],"")</f>
        <v>1</v>
      </c>
      <c r="C386" s="22">
        <f>IFERROR(テーブル_Swim015[[#This Row],[水路]],"")</f>
        <v>1</v>
      </c>
      <c r="D386" s="22" t="str">
        <f t="shared" si="23"/>
        <v>2411</v>
      </c>
      <c r="E386" s="22">
        <f>IFERROR(テーブル_Swim015[[#This Row],[選手番号]],"")</f>
        <v>0</v>
      </c>
      <c r="F386" s="22" t="str">
        <f>IFERROR(VLOOKUP(E386,Sheet3!A:H,3,0),"")</f>
        <v/>
      </c>
      <c r="G386" s="22" t="str">
        <f>IFERROR(VLOOKUP(E386,Sheet3!A:H,8,0),"")</f>
        <v/>
      </c>
      <c r="H386" s="22" t="str">
        <f>IFERROR(VLOOKUP(E386,Sheet2!A:B,2,0),"")</f>
        <v/>
      </c>
      <c r="I386" s="22" t="str">
        <f t="shared" si="24"/>
        <v>024</v>
      </c>
      <c r="J386" s="22">
        <f t="shared" si="25"/>
        <v>1</v>
      </c>
      <c r="K386" s="22">
        <f t="shared" si="26"/>
        <v>1</v>
      </c>
    </row>
    <row r="387" spans="1:11" s="22" customFormat="1" x14ac:dyDescent="0.15">
      <c r="A387" s="22">
        <f>IFERROR(テーブル_Swim015[[#This Row],[競技番号]],"")</f>
        <v>24</v>
      </c>
      <c r="B387" s="22">
        <f>IFERROR(テーブル_Swim015[[#This Row],[組]],"")</f>
        <v>1</v>
      </c>
      <c r="C387" s="22">
        <f>IFERROR(テーブル_Swim015[[#This Row],[水路]],"")</f>
        <v>2</v>
      </c>
      <c r="D387" s="22" t="str">
        <f t="shared" ref="D387:D450" si="27">CONCATENATE(A387,B387,C387)</f>
        <v>2412</v>
      </c>
      <c r="E387" s="22">
        <f>IFERROR(テーブル_Swim015[[#This Row],[選手番号]],"")</f>
        <v>131</v>
      </c>
      <c r="F387" s="22" t="str">
        <f>IFERROR(VLOOKUP(E387,Sheet3!A:H,3,0),"")</f>
        <v xml:space="preserve">西田　瑚雪                    </v>
      </c>
      <c r="G387" s="22" t="str">
        <f>IFERROR(VLOOKUP(E387,Sheet3!A:H,8,0),"")</f>
        <v xml:space="preserve">フィッタ松山    </v>
      </c>
      <c r="H387" s="22" t="str">
        <f>IFERROR(VLOOKUP(E387,Sheet2!A:B,2,0),"")</f>
        <v/>
      </c>
      <c r="I387" s="22" t="str">
        <f t="shared" si="24"/>
        <v>13124</v>
      </c>
      <c r="J387" s="22">
        <f t="shared" si="25"/>
        <v>1</v>
      </c>
      <c r="K387" s="22">
        <f t="shared" si="26"/>
        <v>2</v>
      </c>
    </row>
    <row r="388" spans="1:11" s="22" customFormat="1" x14ac:dyDescent="0.15">
      <c r="A388" s="22">
        <f>IFERROR(テーブル_Swim015[[#This Row],[競技番号]],"")</f>
        <v>24</v>
      </c>
      <c r="B388" s="22">
        <f>IFERROR(テーブル_Swim015[[#This Row],[組]],"")</f>
        <v>1</v>
      </c>
      <c r="C388" s="22">
        <f>IFERROR(テーブル_Swim015[[#This Row],[水路]],"")</f>
        <v>3</v>
      </c>
      <c r="D388" s="22" t="str">
        <f t="shared" si="27"/>
        <v>2413</v>
      </c>
      <c r="E388" s="22">
        <f>IFERROR(テーブル_Swim015[[#This Row],[選手番号]],"")</f>
        <v>83</v>
      </c>
      <c r="F388" s="22" t="str">
        <f>IFERROR(VLOOKUP(E388,Sheet3!A:H,3,0),"")</f>
        <v xml:space="preserve">今城　姫桜                    </v>
      </c>
      <c r="G388" s="22" t="str">
        <f>IFERROR(VLOOKUP(E388,Sheet3!A:H,8,0),"")</f>
        <v xml:space="preserve">ファイブテン    </v>
      </c>
      <c r="H388" s="22" t="str">
        <f>IFERROR(VLOOKUP(E388,Sheet2!A:B,2,0),"")</f>
        <v/>
      </c>
      <c r="I388" s="22" t="str">
        <f t="shared" si="24"/>
        <v>8324</v>
      </c>
      <c r="J388" s="22">
        <f t="shared" si="25"/>
        <v>1</v>
      </c>
      <c r="K388" s="22">
        <f t="shared" si="26"/>
        <v>3</v>
      </c>
    </row>
    <row r="389" spans="1:11" s="22" customFormat="1" x14ac:dyDescent="0.15">
      <c r="A389" s="22">
        <f>IFERROR(テーブル_Swim015[[#This Row],[競技番号]],"")</f>
        <v>24</v>
      </c>
      <c r="B389" s="22">
        <f>IFERROR(テーブル_Swim015[[#This Row],[組]],"")</f>
        <v>1</v>
      </c>
      <c r="C389" s="22">
        <f>IFERROR(テーブル_Swim015[[#This Row],[水路]],"")</f>
        <v>4</v>
      </c>
      <c r="D389" s="22" t="str">
        <f t="shared" si="27"/>
        <v>2414</v>
      </c>
      <c r="E389" s="22">
        <f>IFERROR(テーブル_Swim015[[#This Row],[選手番号]],"")</f>
        <v>102</v>
      </c>
      <c r="F389" s="22" t="str">
        <f>IFERROR(VLOOKUP(E389,Sheet3!A:H,3,0),"")</f>
        <v xml:space="preserve">山田優里也                    </v>
      </c>
      <c r="G389" s="22" t="str">
        <f>IFERROR(VLOOKUP(E389,Sheet3!A:H,8,0),"")</f>
        <v xml:space="preserve">八幡浜ＳＣ      </v>
      </c>
      <c r="H389" s="22" t="str">
        <f>IFERROR(VLOOKUP(E389,Sheet2!A:B,2,0),"")</f>
        <v/>
      </c>
      <c r="I389" s="22" t="str">
        <f t="shared" si="24"/>
        <v>10224</v>
      </c>
      <c r="J389" s="22">
        <f t="shared" si="25"/>
        <v>1</v>
      </c>
      <c r="K389" s="22">
        <f t="shared" si="26"/>
        <v>4</v>
      </c>
    </row>
    <row r="390" spans="1:11" s="22" customFormat="1" x14ac:dyDescent="0.15">
      <c r="A390" s="22">
        <f>IFERROR(テーブル_Swim015[[#This Row],[競技番号]],"")</f>
        <v>24</v>
      </c>
      <c r="B390" s="22">
        <f>IFERROR(テーブル_Swim015[[#This Row],[組]],"")</f>
        <v>1</v>
      </c>
      <c r="C390" s="22">
        <f>IFERROR(テーブル_Swim015[[#This Row],[水路]],"")</f>
        <v>5</v>
      </c>
      <c r="D390" s="22" t="str">
        <f t="shared" si="27"/>
        <v>2415</v>
      </c>
      <c r="E390" s="22">
        <f>IFERROR(テーブル_Swim015[[#This Row],[選手番号]],"")</f>
        <v>0</v>
      </c>
      <c r="F390" s="22" t="str">
        <f>IFERROR(VLOOKUP(E390,Sheet3!A:H,3,0),"")</f>
        <v/>
      </c>
      <c r="G390" s="22" t="str">
        <f>IFERROR(VLOOKUP(E390,Sheet3!A:H,8,0),"")</f>
        <v/>
      </c>
      <c r="H390" s="22" t="str">
        <f>IFERROR(VLOOKUP(E390,Sheet2!A:B,2,0),"")</f>
        <v/>
      </c>
      <c r="I390" s="22" t="str">
        <f t="shared" si="24"/>
        <v>024</v>
      </c>
      <c r="J390" s="22">
        <f t="shared" si="25"/>
        <v>1</v>
      </c>
      <c r="K390" s="22">
        <f t="shared" si="26"/>
        <v>5</v>
      </c>
    </row>
    <row r="391" spans="1:11" s="22" customFormat="1" x14ac:dyDescent="0.15">
      <c r="A391" s="22">
        <f>IFERROR(テーブル_Swim015[[#This Row],[競技番号]],"")</f>
        <v>24</v>
      </c>
      <c r="B391" s="22">
        <f>IFERROR(テーブル_Swim015[[#This Row],[組]],"")</f>
        <v>1</v>
      </c>
      <c r="C391" s="22">
        <f>IFERROR(テーブル_Swim015[[#This Row],[水路]],"")</f>
        <v>6</v>
      </c>
      <c r="D391" s="22" t="str">
        <f t="shared" si="27"/>
        <v>2416</v>
      </c>
      <c r="E391" s="22">
        <f>IFERROR(テーブル_Swim015[[#This Row],[選手番号]],"")</f>
        <v>0</v>
      </c>
      <c r="F391" s="22" t="str">
        <f>IFERROR(VLOOKUP(E391,Sheet3!A:H,3,0),"")</f>
        <v/>
      </c>
      <c r="G391" s="22" t="str">
        <f>IFERROR(VLOOKUP(E391,Sheet3!A:H,8,0),"")</f>
        <v/>
      </c>
      <c r="H391" s="22" t="str">
        <f>IFERROR(VLOOKUP(E391,Sheet2!A:B,2,0),"")</f>
        <v/>
      </c>
      <c r="I391" s="22" t="str">
        <f t="shared" si="24"/>
        <v>024</v>
      </c>
      <c r="J391" s="22">
        <f t="shared" si="25"/>
        <v>1</v>
      </c>
      <c r="K391" s="22">
        <f t="shared" si="26"/>
        <v>6</v>
      </c>
    </row>
    <row r="392" spans="1:11" s="22" customFormat="1" x14ac:dyDescent="0.15">
      <c r="A392" s="22">
        <f>IFERROR(テーブル_Swim015[[#This Row],[競技番号]],"")</f>
        <v>24</v>
      </c>
      <c r="B392" s="22">
        <f>IFERROR(テーブル_Swim015[[#This Row],[組]],"")</f>
        <v>2</v>
      </c>
      <c r="C392" s="22">
        <f>IFERROR(テーブル_Swim015[[#This Row],[水路]],"")</f>
        <v>1</v>
      </c>
      <c r="D392" s="22" t="str">
        <f t="shared" si="27"/>
        <v>2421</v>
      </c>
      <c r="E392" s="22">
        <f>IFERROR(テーブル_Swim015[[#This Row],[選手番号]],"")</f>
        <v>52</v>
      </c>
      <c r="F392" s="22" t="str">
        <f>IFERROR(VLOOKUP(E392,Sheet3!A:H,3,0),"")</f>
        <v xml:space="preserve">内田　侑花                    </v>
      </c>
      <c r="G392" s="22" t="str">
        <f>IFERROR(VLOOKUP(E392,Sheet3!A:H,8,0),"")</f>
        <v xml:space="preserve">ｴﾘｴｰﾙSRT        </v>
      </c>
      <c r="H392" s="22" t="str">
        <f>IFERROR(VLOOKUP(E392,Sheet2!A:B,2,0),"")</f>
        <v/>
      </c>
      <c r="I392" s="22" t="str">
        <f t="shared" si="24"/>
        <v>5224</v>
      </c>
      <c r="J392" s="22">
        <f t="shared" si="25"/>
        <v>2</v>
      </c>
      <c r="K392" s="22">
        <f t="shared" si="26"/>
        <v>1</v>
      </c>
    </row>
    <row r="393" spans="1:11" s="22" customFormat="1" x14ac:dyDescent="0.15">
      <c r="A393" s="22">
        <f>IFERROR(テーブル_Swim015[[#This Row],[競技番号]],"")</f>
        <v>24</v>
      </c>
      <c r="B393" s="22">
        <f>IFERROR(テーブル_Swim015[[#This Row],[組]],"")</f>
        <v>2</v>
      </c>
      <c r="C393" s="22">
        <f>IFERROR(テーブル_Swim015[[#This Row],[水路]],"")</f>
        <v>2</v>
      </c>
      <c r="D393" s="22" t="str">
        <f t="shared" si="27"/>
        <v>2422</v>
      </c>
      <c r="E393" s="22">
        <f>IFERROR(テーブル_Swim015[[#This Row],[選手番号]],"")</f>
        <v>140</v>
      </c>
      <c r="F393" s="22" t="str">
        <f>IFERROR(VLOOKUP(E393,Sheet3!A:H,3,0),"")</f>
        <v xml:space="preserve">中野　　優                    </v>
      </c>
      <c r="G393" s="22" t="str">
        <f>IFERROR(VLOOKUP(E393,Sheet3!A:H,8,0),"")</f>
        <v xml:space="preserve">フィッタ重信    </v>
      </c>
      <c r="H393" s="22" t="str">
        <f>IFERROR(VLOOKUP(E393,Sheet2!A:B,2,0),"")</f>
        <v/>
      </c>
      <c r="I393" s="22" t="str">
        <f t="shared" si="24"/>
        <v>14024</v>
      </c>
      <c r="J393" s="22">
        <f t="shared" si="25"/>
        <v>2</v>
      </c>
      <c r="K393" s="22">
        <f t="shared" si="26"/>
        <v>2</v>
      </c>
    </row>
    <row r="394" spans="1:11" s="22" customFormat="1" x14ac:dyDescent="0.15">
      <c r="A394" s="22">
        <f>IFERROR(テーブル_Swim015[[#This Row],[競技番号]],"")</f>
        <v>24</v>
      </c>
      <c r="B394" s="22">
        <f>IFERROR(テーブル_Swim015[[#This Row],[組]],"")</f>
        <v>2</v>
      </c>
      <c r="C394" s="22">
        <f>IFERROR(テーブル_Swim015[[#This Row],[水路]],"")</f>
        <v>3</v>
      </c>
      <c r="D394" s="22" t="str">
        <f t="shared" si="27"/>
        <v>2423</v>
      </c>
      <c r="E394" s="22">
        <f>IFERROR(テーブル_Swim015[[#This Row],[選手番号]],"")</f>
        <v>193</v>
      </c>
      <c r="F394" s="22" t="str">
        <f>IFERROR(VLOOKUP(E394,Sheet3!A:H,3,0),"")</f>
        <v xml:space="preserve">菅　　百花                    </v>
      </c>
      <c r="G394" s="22" t="str">
        <f>IFERROR(VLOOKUP(E394,Sheet3!A:H,8,0),"")</f>
        <v xml:space="preserve">ﾌｨｯﾀｴﾐﾌﾙ松前    </v>
      </c>
      <c r="H394" s="22" t="str">
        <f>IFERROR(VLOOKUP(E394,Sheet2!A:B,2,0),"")</f>
        <v/>
      </c>
      <c r="I394" s="22" t="str">
        <f t="shared" si="24"/>
        <v>19324</v>
      </c>
      <c r="J394" s="22">
        <f t="shared" si="25"/>
        <v>2</v>
      </c>
      <c r="K394" s="22">
        <f t="shared" si="26"/>
        <v>3</v>
      </c>
    </row>
    <row r="395" spans="1:11" s="22" customFormat="1" x14ac:dyDescent="0.15">
      <c r="A395" s="22">
        <f>IFERROR(テーブル_Swim015[[#This Row],[競技番号]],"")</f>
        <v>24</v>
      </c>
      <c r="B395" s="22">
        <f>IFERROR(テーブル_Swim015[[#This Row],[組]],"")</f>
        <v>2</v>
      </c>
      <c r="C395" s="22">
        <f>IFERROR(テーブル_Swim015[[#This Row],[水路]],"")</f>
        <v>4</v>
      </c>
      <c r="D395" s="22" t="str">
        <f t="shared" si="27"/>
        <v>2424</v>
      </c>
      <c r="E395" s="22">
        <f>IFERROR(テーブル_Swim015[[#This Row],[選手番号]],"")</f>
        <v>100</v>
      </c>
      <c r="F395" s="22" t="str">
        <f>IFERROR(VLOOKUP(E395,Sheet3!A:H,3,0),"")</f>
        <v xml:space="preserve">岡本　未来                    </v>
      </c>
      <c r="G395" s="22" t="str">
        <f>IFERROR(VLOOKUP(E395,Sheet3!A:H,8,0),"")</f>
        <v xml:space="preserve">八幡浜ＳＣ      </v>
      </c>
      <c r="H395" s="22" t="str">
        <f>IFERROR(VLOOKUP(E395,Sheet2!A:B,2,0),"")</f>
        <v/>
      </c>
      <c r="I395" s="22" t="str">
        <f t="shared" si="24"/>
        <v>10024</v>
      </c>
      <c r="J395" s="22">
        <f t="shared" si="25"/>
        <v>2</v>
      </c>
      <c r="K395" s="22">
        <f t="shared" si="26"/>
        <v>4</v>
      </c>
    </row>
    <row r="396" spans="1:11" s="22" customFormat="1" x14ac:dyDescent="0.15">
      <c r="A396" s="22">
        <f>IFERROR(テーブル_Swim015[[#This Row],[競技番号]],"")</f>
        <v>24</v>
      </c>
      <c r="B396" s="22">
        <f>IFERROR(テーブル_Swim015[[#This Row],[組]],"")</f>
        <v>2</v>
      </c>
      <c r="C396" s="22">
        <f>IFERROR(テーブル_Swim015[[#This Row],[水路]],"")</f>
        <v>5</v>
      </c>
      <c r="D396" s="22" t="str">
        <f t="shared" si="27"/>
        <v>2425</v>
      </c>
      <c r="E396" s="22">
        <f>IFERROR(テーブル_Swim015[[#This Row],[選手番号]],"")</f>
        <v>161</v>
      </c>
      <c r="F396" s="22" t="str">
        <f>IFERROR(VLOOKUP(E396,Sheet3!A:H,3,0),"")</f>
        <v xml:space="preserve">宇都宮未来                    </v>
      </c>
      <c r="G396" s="22" t="str">
        <f>IFERROR(VLOOKUP(E396,Sheet3!A:H,8,0),"")</f>
        <v xml:space="preserve">フィッタ吉田    </v>
      </c>
      <c r="H396" s="22" t="str">
        <f>IFERROR(VLOOKUP(E396,Sheet2!A:B,2,0),"")</f>
        <v/>
      </c>
      <c r="I396" s="22" t="str">
        <f t="shared" si="24"/>
        <v>16124</v>
      </c>
      <c r="J396" s="22">
        <f t="shared" si="25"/>
        <v>2</v>
      </c>
      <c r="K396" s="22">
        <f t="shared" si="26"/>
        <v>5</v>
      </c>
    </row>
    <row r="397" spans="1:11" s="22" customFormat="1" x14ac:dyDescent="0.15">
      <c r="A397" s="22">
        <f>IFERROR(テーブル_Swim015[[#This Row],[競技番号]],"")</f>
        <v>24</v>
      </c>
      <c r="B397" s="22">
        <f>IFERROR(テーブル_Swim015[[#This Row],[組]],"")</f>
        <v>2</v>
      </c>
      <c r="C397" s="22">
        <f>IFERROR(テーブル_Swim015[[#This Row],[水路]],"")</f>
        <v>6</v>
      </c>
      <c r="D397" s="22" t="str">
        <f t="shared" si="27"/>
        <v>2426</v>
      </c>
      <c r="E397" s="22">
        <f>IFERROR(テーブル_Swim015[[#This Row],[選手番号]],"")</f>
        <v>149</v>
      </c>
      <c r="F397" s="22" t="str">
        <f>IFERROR(VLOOKUP(E397,Sheet3!A:H,3,0),"")</f>
        <v xml:space="preserve">宮中　彩希                    </v>
      </c>
      <c r="G397" s="22" t="str">
        <f>IFERROR(VLOOKUP(E397,Sheet3!A:H,8,0),"")</f>
        <v xml:space="preserve">リー保内        </v>
      </c>
      <c r="H397" s="22" t="str">
        <f>IFERROR(VLOOKUP(E397,Sheet2!A:B,2,0),"")</f>
        <v/>
      </c>
      <c r="I397" s="22" t="str">
        <f t="shared" si="24"/>
        <v>14924</v>
      </c>
      <c r="J397" s="22">
        <f t="shared" si="25"/>
        <v>2</v>
      </c>
      <c r="K397" s="22">
        <f t="shared" si="26"/>
        <v>6</v>
      </c>
    </row>
    <row r="398" spans="1:11" s="22" customFormat="1" x14ac:dyDescent="0.15">
      <c r="A398" s="22">
        <f>IFERROR(テーブル_Swim015[[#This Row],[競技番号]],"")</f>
        <v>25</v>
      </c>
      <c r="B398" s="22">
        <f>IFERROR(テーブル_Swim015[[#This Row],[組]],"")</f>
        <v>1</v>
      </c>
      <c r="C398" s="22">
        <f>IFERROR(テーブル_Swim015[[#This Row],[水路]],"")</f>
        <v>1</v>
      </c>
      <c r="D398" s="22" t="str">
        <f t="shared" si="27"/>
        <v>2511</v>
      </c>
      <c r="E398" s="22">
        <f>IFERROR(テーブル_Swim015[[#This Row],[選手番号]],"")</f>
        <v>0</v>
      </c>
      <c r="F398" s="22" t="str">
        <f>IFERROR(VLOOKUP(E398,Sheet3!A:H,3,0),"")</f>
        <v/>
      </c>
      <c r="G398" s="22" t="str">
        <f>IFERROR(VLOOKUP(E398,Sheet3!A:H,8,0),"")</f>
        <v/>
      </c>
      <c r="H398" s="22" t="str">
        <f>IFERROR(VLOOKUP(E398,Sheet2!A:B,2,0),"")</f>
        <v/>
      </c>
      <c r="I398" s="22" t="str">
        <f t="shared" si="24"/>
        <v>025</v>
      </c>
      <c r="J398" s="22">
        <f t="shared" si="25"/>
        <v>1</v>
      </c>
      <c r="K398" s="22">
        <f t="shared" si="26"/>
        <v>1</v>
      </c>
    </row>
    <row r="399" spans="1:11" s="22" customFormat="1" x14ac:dyDescent="0.15">
      <c r="A399" s="22">
        <f>IFERROR(テーブル_Swim015[[#This Row],[競技番号]],"")</f>
        <v>25</v>
      </c>
      <c r="B399" s="22">
        <f>IFERROR(テーブル_Swim015[[#This Row],[組]],"")</f>
        <v>1</v>
      </c>
      <c r="C399" s="22">
        <f>IFERROR(テーブル_Swim015[[#This Row],[水路]],"")</f>
        <v>2</v>
      </c>
      <c r="D399" s="22" t="str">
        <f t="shared" si="27"/>
        <v>2512</v>
      </c>
      <c r="E399" s="22">
        <f>IFERROR(テーブル_Swim015[[#This Row],[選手番号]],"")</f>
        <v>217</v>
      </c>
      <c r="F399" s="22" t="str">
        <f>IFERROR(VLOOKUP(E399,Sheet3!A:H,3,0),"")</f>
        <v xml:space="preserve">渡邊　莉友                    </v>
      </c>
      <c r="G399" s="22" t="str">
        <f>IFERROR(VLOOKUP(E399,Sheet3!A:H,8,0),"")</f>
        <v xml:space="preserve">AST             </v>
      </c>
      <c r="H399" s="22" t="str">
        <f>IFERROR(VLOOKUP(E399,Sheet2!A:B,2,0),"")</f>
        <v/>
      </c>
      <c r="I399" s="22" t="str">
        <f t="shared" si="24"/>
        <v>21725</v>
      </c>
      <c r="J399" s="22">
        <f t="shared" si="25"/>
        <v>1</v>
      </c>
      <c r="K399" s="22">
        <f t="shared" si="26"/>
        <v>2</v>
      </c>
    </row>
    <row r="400" spans="1:11" s="22" customFormat="1" x14ac:dyDescent="0.15">
      <c r="A400" s="22">
        <f>IFERROR(テーブル_Swim015[[#This Row],[競技番号]],"")</f>
        <v>25</v>
      </c>
      <c r="B400" s="22">
        <f>IFERROR(テーブル_Swim015[[#This Row],[組]],"")</f>
        <v>1</v>
      </c>
      <c r="C400" s="22">
        <f>IFERROR(テーブル_Swim015[[#This Row],[水路]],"")</f>
        <v>3</v>
      </c>
      <c r="D400" s="22" t="str">
        <f t="shared" si="27"/>
        <v>2513</v>
      </c>
      <c r="E400" s="22">
        <f>IFERROR(テーブル_Swim015[[#This Row],[選手番号]],"")</f>
        <v>147</v>
      </c>
      <c r="F400" s="22" t="str">
        <f>IFERROR(VLOOKUP(E400,Sheet3!A:H,3,0),"")</f>
        <v xml:space="preserve">細谷　孝正                    </v>
      </c>
      <c r="G400" s="22" t="str">
        <f>IFERROR(VLOOKUP(E400,Sheet3!A:H,8,0),"")</f>
        <v xml:space="preserve">リー保内        </v>
      </c>
      <c r="H400" s="22" t="str">
        <f>IFERROR(VLOOKUP(E400,Sheet2!A:B,2,0),"")</f>
        <v/>
      </c>
      <c r="I400" s="22" t="str">
        <f t="shared" si="24"/>
        <v>14725</v>
      </c>
      <c r="J400" s="22">
        <f t="shared" si="25"/>
        <v>1</v>
      </c>
      <c r="K400" s="22">
        <f t="shared" si="26"/>
        <v>3</v>
      </c>
    </row>
    <row r="401" spans="1:11" s="22" customFormat="1" x14ac:dyDescent="0.15">
      <c r="A401" s="22">
        <f>IFERROR(テーブル_Swim015[[#This Row],[競技番号]],"")</f>
        <v>25</v>
      </c>
      <c r="B401" s="22">
        <f>IFERROR(テーブル_Swim015[[#This Row],[組]],"")</f>
        <v>1</v>
      </c>
      <c r="C401" s="22">
        <f>IFERROR(テーブル_Swim015[[#This Row],[水路]],"")</f>
        <v>4</v>
      </c>
      <c r="D401" s="22" t="str">
        <f t="shared" si="27"/>
        <v>2514</v>
      </c>
      <c r="E401" s="22">
        <f>IFERROR(テーブル_Swim015[[#This Row],[選手番号]],"")</f>
        <v>2</v>
      </c>
      <c r="F401" s="22" t="str">
        <f>IFERROR(VLOOKUP(E401,Sheet3!A:H,3,0),"")</f>
        <v xml:space="preserve">真鍋　千賢                    </v>
      </c>
      <c r="G401" s="22" t="str">
        <f>IFERROR(VLOOKUP(E401,Sheet3!A:H,8,0),"")</f>
        <v xml:space="preserve">ﾌｨｯﾀ新居浜      </v>
      </c>
      <c r="H401" s="22" t="str">
        <f>IFERROR(VLOOKUP(E401,Sheet2!A:B,2,0),"")</f>
        <v/>
      </c>
      <c r="I401" s="22" t="str">
        <f t="shared" si="24"/>
        <v>225</v>
      </c>
      <c r="J401" s="22">
        <f t="shared" si="25"/>
        <v>1</v>
      </c>
      <c r="K401" s="22">
        <f t="shared" si="26"/>
        <v>4</v>
      </c>
    </row>
    <row r="402" spans="1:11" s="22" customFormat="1" x14ac:dyDescent="0.15">
      <c r="A402" s="22">
        <f>IFERROR(テーブル_Swim015[[#This Row],[競技番号]],"")</f>
        <v>25</v>
      </c>
      <c r="B402" s="22">
        <f>IFERROR(テーブル_Swim015[[#This Row],[組]],"")</f>
        <v>1</v>
      </c>
      <c r="C402" s="22">
        <f>IFERROR(テーブル_Swim015[[#This Row],[水路]],"")</f>
        <v>5</v>
      </c>
      <c r="D402" s="22" t="str">
        <f t="shared" si="27"/>
        <v>2515</v>
      </c>
      <c r="E402" s="22">
        <f>IFERROR(テーブル_Swim015[[#This Row],[選手番号]],"")</f>
        <v>7</v>
      </c>
      <c r="F402" s="22" t="str">
        <f>IFERROR(VLOOKUP(E402,Sheet3!A:H,3,0),"")</f>
        <v xml:space="preserve">荒木　颯斗                    </v>
      </c>
      <c r="G402" s="22" t="str">
        <f>IFERROR(VLOOKUP(E402,Sheet3!A:H,8,0),"")</f>
        <v xml:space="preserve">五百木ＳＣ      </v>
      </c>
      <c r="H402" s="22" t="str">
        <f>IFERROR(VLOOKUP(E402,Sheet2!A:B,2,0),"")</f>
        <v/>
      </c>
      <c r="I402" s="22" t="str">
        <f t="shared" si="24"/>
        <v>725</v>
      </c>
      <c r="J402" s="22">
        <f t="shared" si="25"/>
        <v>1</v>
      </c>
      <c r="K402" s="22">
        <f t="shared" si="26"/>
        <v>5</v>
      </c>
    </row>
    <row r="403" spans="1:11" s="22" customFormat="1" x14ac:dyDescent="0.15">
      <c r="A403" s="22">
        <f>IFERROR(テーブル_Swim015[[#This Row],[競技番号]],"")</f>
        <v>25</v>
      </c>
      <c r="B403" s="22">
        <f>IFERROR(テーブル_Swim015[[#This Row],[組]],"")</f>
        <v>1</v>
      </c>
      <c r="C403" s="22">
        <f>IFERROR(テーブル_Swim015[[#This Row],[水路]],"")</f>
        <v>6</v>
      </c>
      <c r="D403" s="22" t="str">
        <f t="shared" si="27"/>
        <v>2516</v>
      </c>
      <c r="E403" s="22">
        <f>IFERROR(テーブル_Swim015[[#This Row],[選手番号]],"")</f>
        <v>0</v>
      </c>
      <c r="F403" s="22" t="str">
        <f>IFERROR(VLOOKUP(E403,Sheet3!A:H,3,0),"")</f>
        <v/>
      </c>
      <c r="G403" s="22" t="str">
        <f>IFERROR(VLOOKUP(E403,Sheet3!A:H,8,0),"")</f>
        <v/>
      </c>
      <c r="H403" s="22" t="str">
        <f>IFERROR(VLOOKUP(E403,Sheet2!A:B,2,0),"")</f>
        <v/>
      </c>
      <c r="I403" s="22" t="str">
        <f t="shared" ref="I403:I466" si="28">CONCATENATE(E403,A403)</f>
        <v>025</v>
      </c>
      <c r="J403" s="22">
        <f t="shared" ref="J403:J466" si="29">B403</f>
        <v>1</v>
      </c>
      <c r="K403" s="22">
        <f t="shared" ref="K403:K466" si="30">C403</f>
        <v>6</v>
      </c>
    </row>
    <row r="404" spans="1:11" s="22" customFormat="1" x14ac:dyDescent="0.15">
      <c r="A404" s="22">
        <f>IFERROR(テーブル_Swim015[[#This Row],[競技番号]],"")</f>
        <v>25</v>
      </c>
      <c r="B404" s="22">
        <f>IFERROR(テーブル_Swim015[[#This Row],[組]],"")</f>
        <v>2</v>
      </c>
      <c r="C404" s="22">
        <f>IFERROR(テーブル_Swim015[[#This Row],[水路]],"")</f>
        <v>1</v>
      </c>
      <c r="D404" s="22" t="str">
        <f t="shared" si="27"/>
        <v>2521</v>
      </c>
      <c r="E404" s="22">
        <f>IFERROR(テーブル_Swim015[[#This Row],[選手番号]],"")</f>
        <v>5</v>
      </c>
      <c r="F404" s="22" t="str">
        <f>IFERROR(VLOOKUP(E404,Sheet3!A:H,3,0),"")</f>
        <v xml:space="preserve">池田　大晟                    </v>
      </c>
      <c r="G404" s="22" t="str">
        <f>IFERROR(VLOOKUP(E404,Sheet3!A:H,8,0),"")</f>
        <v xml:space="preserve">五百木ＳＣ      </v>
      </c>
      <c r="H404" s="22" t="str">
        <f>IFERROR(VLOOKUP(E404,Sheet2!A:B,2,0),"")</f>
        <v/>
      </c>
      <c r="I404" s="22" t="str">
        <f t="shared" si="28"/>
        <v>525</v>
      </c>
      <c r="J404" s="22">
        <f t="shared" si="29"/>
        <v>2</v>
      </c>
      <c r="K404" s="22">
        <f t="shared" si="30"/>
        <v>1</v>
      </c>
    </row>
    <row r="405" spans="1:11" s="22" customFormat="1" x14ac:dyDescent="0.15">
      <c r="A405" s="22">
        <f>IFERROR(テーブル_Swim015[[#This Row],[競技番号]],"")</f>
        <v>25</v>
      </c>
      <c r="B405" s="22">
        <f>IFERROR(テーブル_Swim015[[#This Row],[組]],"")</f>
        <v>2</v>
      </c>
      <c r="C405" s="22">
        <f>IFERROR(テーブル_Swim015[[#This Row],[水路]],"")</f>
        <v>2</v>
      </c>
      <c r="D405" s="22" t="str">
        <f t="shared" si="27"/>
        <v>2522</v>
      </c>
      <c r="E405" s="22">
        <f>IFERROR(テーブル_Swim015[[#This Row],[選手番号]],"")</f>
        <v>116</v>
      </c>
      <c r="F405" s="22" t="str">
        <f>IFERROR(VLOOKUP(E405,Sheet3!A:H,3,0),"")</f>
        <v xml:space="preserve">羽田野颯太                    </v>
      </c>
      <c r="G405" s="22" t="str">
        <f>IFERROR(VLOOKUP(E405,Sheet3!A:H,8,0),"")</f>
        <v xml:space="preserve">石原ＳＣ        </v>
      </c>
      <c r="H405" s="22" t="str">
        <f>IFERROR(VLOOKUP(E405,Sheet2!A:B,2,0),"")</f>
        <v/>
      </c>
      <c r="I405" s="22" t="str">
        <f t="shared" si="28"/>
        <v>11625</v>
      </c>
      <c r="J405" s="22">
        <f t="shared" si="29"/>
        <v>2</v>
      </c>
      <c r="K405" s="22">
        <f t="shared" si="30"/>
        <v>2</v>
      </c>
    </row>
    <row r="406" spans="1:11" s="22" customFormat="1" x14ac:dyDescent="0.15">
      <c r="A406" s="22">
        <f>IFERROR(テーブル_Swim015[[#This Row],[競技番号]],"")</f>
        <v>25</v>
      </c>
      <c r="B406" s="22">
        <f>IFERROR(テーブル_Swim015[[#This Row],[組]],"")</f>
        <v>2</v>
      </c>
      <c r="C406" s="22">
        <f>IFERROR(テーブル_Swim015[[#This Row],[水路]],"")</f>
        <v>3</v>
      </c>
      <c r="D406" s="22" t="str">
        <f t="shared" si="27"/>
        <v>2523</v>
      </c>
      <c r="E406" s="22">
        <f>IFERROR(テーブル_Swim015[[#This Row],[選手番号]],"")</f>
        <v>70</v>
      </c>
      <c r="F406" s="22" t="str">
        <f>IFERROR(VLOOKUP(E406,Sheet3!A:H,3,0),"")</f>
        <v xml:space="preserve">山口　　空                    </v>
      </c>
      <c r="G406" s="22" t="str">
        <f>IFERROR(VLOOKUP(E406,Sheet3!A:H,8,0),"")</f>
        <v xml:space="preserve">ファイブテン    </v>
      </c>
      <c r="H406" s="22" t="str">
        <f>IFERROR(VLOOKUP(E406,Sheet2!A:B,2,0),"")</f>
        <v/>
      </c>
      <c r="I406" s="22" t="str">
        <f t="shared" si="28"/>
        <v>7025</v>
      </c>
      <c r="J406" s="22">
        <f t="shared" si="29"/>
        <v>2</v>
      </c>
      <c r="K406" s="22">
        <f t="shared" si="30"/>
        <v>3</v>
      </c>
    </row>
    <row r="407" spans="1:11" s="22" customFormat="1" x14ac:dyDescent="0.15">
      <c r="A407" s="22">
        <f>IFERROR(テーブル_Swim015[[#This Row],[競技番号]],"")</f>
        <v>25</v>
      </c>
      <c r="B407" s="22">
        <f>IFERROR(テーブル_Swim015[[#This Row],[組]],"")</f>
        <v>2</v>
      </c>
      <c r="C407" s="22">
        <f>IFERROR(テーブル_Swim015[[#This Row],[水路]],"")</f>
        <v>4</v>
      </c>
      <c r="D407" s="22" t="str">
        <f t="shared" si="27"/>
        <v>2524</v>
      </c>
      <c r="E407" s="22">
        <f>IFERROR(テーブル_Swim015[[#This Row],[選手番号]],"")</f>
        <v>126</v>
      </c>
      <c r="F407" s="22" t="str">
        <f>IFERROR(VLOOKUP(E407,Sheet3!A:H,3,0),"")</f>
        <v xml:space="preserve">松浦　海翔                    </v>
      </c>
      <c r="G407" s="22" t="str">
        <f>IFERROR(VLOOKUP(E407,Sheet3!A:H,8,0),"")</f>
        <v xml:space="preserve">フィッタ松山    </v>
      </c>
      <c r="H407" s="22" t="str">
        <f>IFERROR(VLOOKUP(E407,Sheet2!A:B,2,0),"")</f>
        <v/>
      </c>
      <c r="I407" s="22" t="str">
        <f t="shared" si="28"/>
        <v>12625</v>
      </c>
      <c r="J407" s="22">
        <f t="shared" si="29"/>
        <v>2</v>
      </c>
      <c r="K407" s="22">
        <f t="shared" si="30"/>
        <v>4</v>
      </c>
    </row>
    <row r="408" spans="1:11" s="22" customFormat="1" x14ac:dyDescent="0.15">
      <c r="A408" s="22">
        <f>IFERROR(テーブル_Swim015[[#This Row],[競技番号]],"")</f>
        <v>25</v>
      </c>
      <c r="B408" s="22">
        <f>IFERROR(テーブル_Swim015[[#This Row],[組]],"")</f>
        <v>2</v>
      </c>
      <c r="C408" s="22">
        <f>IFERROR(テーブル_Swim015[[#This Row],[水路]],"")</f>
        <v>5</v>
      </c>
      <c r="D408" s="22" t="str">
        <f t="shared" si="27"/>
        <v>2525</v>
      </c>
      <c r="E408" s="22">
        <f>IFERROR(テーブル_Swim015[[#This Row],[選手番号]],"")</f>
        <v>167</v>
      </c>
      <c r="F408" s="22" t="str">
        <f>IFERROR(VLOOKUP(E408,Sheet3!A:H,3,0),"")</f>
        <v xml:space="preserve">菅　　樹生                    </v>
      </c>
      <c r="G408" s="22" t="str">
        <f>IFERROR(VLOOKUP(E408,Sheet3!A:H,8,0),"")</f>
        <v xml:space="preserve">競泳塾Again     </v>
      </c>
      <c r="H408" s="22" t="str">
        <f>IFERROR(VLOOKUP(E408,Sheet2!A:B,2,0),"")</f>
        <v/>
      </c>
      <c r="I408" s="22" t="str">
        <f t="shared" si="28"/>
        <v>16725</v>
      </c>
      <c r="J408" s="22">
        <f t="shared" si="29"/>
        <v>2</v>
      </c>
      <c r="K408" s="22">
        <f t="shared" si="30"/>
        <v>5</v>
      </c>
    </row>
    <row r="409" spans="1:11" s="22" customFormat="1" x14ac:dyDescent="0.15">
      <c r="A409" s="22">
        <f>IFERROR(テーブル_Swim015[[#This Row],[競技番号]],"")</f>
        <v>25</v>
      </c>
      <c r="B409" s="22">
        <f>IFERROR(テーブル_Swim015[[#This Row],[組]],"")</f>
        <v>2</v>
      </c>
      <c r="C409" s="22">
        <f>IFERROR(テーブル_Swim015[[#This Row],[水路]],"")</f>
        <v>6</v>
      </c>
      <c r="D409" s="22" t="str">
        <f t="shared" si="27"/>
        <v>2526</v>
      </c>
      <c r="E409" s="22">
        <f>IFERROR(テーブル_Swim015[[#This Row],[選手番号]],"")</f>
        <v>72</v>
      </c>
      <c r="F409" s="22" t="str">
        <f>IFERROR(VLOOKUP(E409,Sheet3!A:H,3,0),"")</f>
        <v xml:space="preserve">松島　航星                    </v>
      </c>
      <c r="G409" s="22" t="str">
        <f>IFERROR(VLOOKUP(E409,Sheet3!A:H,8,0),"")</f>
        <v xml:space="preserve">ファイブテン    </v>
      </c>
      <c r="H409" s="22" t="str">
        <f>IFERROR(VLOOKUP(E409,Sheet2!A:B,2,0),"")</f>
        <v/>
      </c>
      <c r="I409" s="22" t="str">
        <f t="shared" si="28"/>
        <v>7225</v>
      </c>
      <c r="J409" s="22">
        <f t="shared" si="29"/>
        <v>2</v>
      </c>
      <c r="K409" s="22">
        <f t="shared" si="30"/>
        <v>6</v>
      </c>
    </row>
    <row r="410" spans="1:11" s="22" customFormat="1" x14ac:dyDescent="0.15">
      <c r="A410" s="22">
        <f>IFERROR(テーブル_Swim015[[#This Row],[競技番号]],"")</f>
        <v>26</v>
      </c>
      <c r="B410" s="22">
        <f>IFERROR(テーブル_Swim015[[#This Row],[組]],"")</f>
        <v>1</v>
      </c>
      <c r="C410" s="22">
        <f>IFERROR(テーブル_Swim015[[#This Row],[水路]],"")</f>
        <v>1</v>
      </c>
      <c r="D410" s="22" t="str">
        <f t="shared" si="27"/>
        <v>2611</v>
      </c>
      <c r="E410" s="22">
        <f>IFERROR(テーブル_Swim015[[#This Row],[選手番号]],"")</f>
        <v>103</v>
      </c>
      <c r="F410" s="22" t="str">
        <f>IFERROR(VLOOKUP(E410,Sheet3!A:H,3,0),"")</f>
        <v xml:space="preserve">岡本　望愛                    </v>
      </c>
      <c r="G410" s="22" t="str">
        <f>IFERROR(VLOOKUP(E410,Sheet3!A:H,8,0),"")</f>
        <v xml:space="preserve">八幡浜ＳＣ      </v>
      </c>
      <c r="H410" s="22" t="str">
        <f>IFERROR(VLOOKUP(E410,Sheet2!A:B,2,0),"")</f>
        <v/>
      </c>
      <c r="I410" s="22" t="str">
        <f t="shared" si="28"/>
        <v>10326</v>
      </c>
      <c r="J410" s="22">
        <f t="shared" si="29"/>
        <v>1</v>
      </c>
      <c r="K410" s="22">
        <f t="shared" si="30"/>
        <v>1</v>
      </c>
    </row>
    <row r="411" spans="1:11" s="22" customFormat="1" x14ac:dyDescent="0.15">
      <c r="A411" s="22">
        <f>IFERROR(テーブル_Swim015[[#This Row],[競技番号]],"")</f>
        <v>26</v>
      </c>
      <c r="B411" s="22">
        <f>IFERROR(テーブル_Swim015[[#This Row],[組]],"")</f>
        <v>1</v>
      </c>
      <c r="C411" s="22">
        <f>IFERROR(テーブル_Swim015[[#This Row],[水路]],"")</f>
        <v>2</v>
      </c>
      <c r="D411" s="22" t="str">
        <f t="shared" si="27"/>
        <v>2612</v>
      </c>
      <c r="E411" s="22">
        <f>IFERROR(テーブル_Swim015[[#This Row],[選手番号]],"")</f>
        <v>219</v>
      </c>
      <c r="F411" s="22" t="str">
        <f>IFERROR(VLOOKUP(E411,Sheet3!A:H,3,0),"")</f>
        <v xml:space="preserve">天川谷美宙                    </v>
      </c>
      <c r="G411" s="22" t="str">
        <f>IFERROR(VLOOKUP(E411,Sheet3!A:H,8,0),"")</f>
        <v xml:space="preserve">AST             </v>
      </c>
      <c r="H411" s="22" t="str">
        <f>IFERROR(VLOOKUP(E411,Sheet2!A:B,2,0),"")</f>
        <v/>
      </c>
      <c r="I411" s="22" t="str">
        <f t="shared" si="28"/>
        <v>21926</v>
      </c>
      <c r="J411" s="22">
        <f t="shared" si="29"/>
        <v>1</v>
      </c>
      <c r="K411" s="22">
        <f t="shared" si="30"/>
        <v>2</v>
      </c>
    </row>
    <row r="412" spans="1:11" s="22" customFormat="1" x14ac:dyDescent="0.15">
      <c r="A412" s="22">
        <f>IFERROR(テーブル_Swim015[[#This Row],[競技番号]],"")</f>
        <v>26</v>
      </c>
      <c r="B412" s="22">
        <f>IFERROR(テーブル_Swim015[[#This Row],[組]],"")</f>
        <v>1</v>
      </c>
      <c r="C412" s="22">
        <f>IFERROR(テーブル_Swim015[[#This Row],[水路]],"")</f>
        <v>3</v>
      </c>
      <c r="D412" s="22" t="str">
        <f t="shared" si="27"/>
        <v>2613</v>
      </c>
      <c r="E412" s="22">
        <f>IFERROR(テーブル_Swim015[[#This Row],[選手番号]],"")</f>
        <v>211</v>
      </c>
      <c r="F412" s="22" t="str">
        <f>IFERROR(VLOOKUP(E412,Sheet3!A:H,3,0),"")</f>
        <v xml:space="preserve">藤田　麻未                    </v>
      </c>
      <c r="G412" s="22" t="str">
        <f>IFERROR(VLOOKUP(E412,Sheet3!A:H,8,0),"")</f>
        <v xml:space="preserve">AzuMax          </v>
      </c>
      <c r="H412" s="22" t="str">
        <f>IFERROR(VLOOKUP(E412,Sheet2!A:B,2,0),"")</f>
        <v/>
      </c>
      <c r="I412" s="22" t="str">
        <f t="shared" si="28"/>
        <v>21126</v>
      </c>
      <c r="J412" s="22">
        <f t="shared" si="29"/>
        <v>1</v>
      </c>
      <c r="K412" s="22">
        <f t="shared" si="30"/>
        <v>3</v>
      </c>
    </row>
    <row r="413" spans="1:11" s="22" customFormat="1" x14ac:dyDescent="0.15">
      <c r="A413" s="22">
        <f>IFERROR(テーブル_Swim015[[#This Row],[競技番号]],"")</f>
        <v>26</v>
      </c>
      <c r="B413" s="22">
        <f>IFERROR(テーブル_Swim015[[#This Row],[組]],"")</f>
        <v>1</v>
      </c>
      <c r="C413" s="22">
        <f>IFERROR(テーブル_Swim015[[#This Row],[水路]],"")</f>
        <v>4</v>
      </c>
      <c r="D413" s="22" t="str">
        <f t="shared" si="27"/>
        <v>2614</v>
      </c>
      <c r="E413" s="22">
        <f>IFERROR(テーブル_Swim015[[#This Row],[選手番号]],"")</f>
        <v>207</v>
      </c>
      <c r="F413" s="22" t="str">
        <f>IFERROR(VLOOKUP(E413,Sheet3!A:H,3,0),"")</f>
        <v xml:space="preserve">清田　俐帆                    </v>
      </c>
      <c r="G413" s="22" t="str">
        <f>IFERROR(VLOOKUP(E413,Sheet3!A:H,8,0),"")</f>
        <v xml:space="preserve">コナミ松山      </v>
      </c>
      <c r="H413" s="22" t="str">
        <f>IFERROR(VLOOKUP(E413,Sheet2!A:B,2,0),"")</f>
        <v/>
      </c>
      <c r="I413" s="22" t="str">
        <f t="shared" si="28"/>
        <v>20726</v>
      </c>
      <c r="J413" s="22">
        <f t="shared" si="29"/>
        <v>1</v>
      </c>
      <c r="K413" s="22">
        <f t="shared" si="30"/>
        <v>4</v>
      </c>
    </row>
    <row r="414" spans="1:11" s="22" customFormat="1" x14ac:dyDescent="0.15">
      <c r="A414" s="22">
        <f>IFERROR(テーブル_Swim015[[#This Row],[競技番号]],"")</f>
        <v>26</v>
      </c>
      <c r="B414" s="22">
        <f>IFERROR(テーブル_Swim015[[#This Row],[組]],"")</f>
        <v>1</v>
      </c>
      <c r="C414" s="22">
        <f>IFERROR(テーブル_Swim015[[#This Row],[水路]],"")</f>
        <v>5</v>
      </c>
      <c r="D414" s="22" t="str">
        <f t="shared" si="27"/>
        <v>2615</v>
      </c>
      <c r="E414" s="22">
        <f>IFERROR(テーブル_Swim015[[#This Row],[選手番号]],"")</f>
        <v>28</v>
      </c>
      <c r="F414" s="22" t="str">
        <f>IFERROR(VLOOKUP(E414,Sheet3!A:H,3,0),"")</f>
        <v xml:space="preserve">髙岡　美空                    </v>
      </c>
      <c r="G414" s="22" t="str">
        <f>IFERROR(VLOOKUP(E414,Sheet3!A:H,8,0),"")</f>
        <v xml:space="preserve">五百木ＳＣ      </v>
      </c>
      <c r="H414" s="22" t="str">
        <f>IFERROR(VLOOKUP(E414,Sheet2!A:B,2,0),"")</f>
        <v/>
      </c>
      <c r="I414" s="22" t="str">
        <f t="shared" si="28"/>
        <v>2826</v>
      </c>
      <c r="J414" s="22">
        <f t="shared" si="29"/>
        <v>1</v>
      </c>
      <c r="K414" s="22">
        <f t="shared" si="30"/>
        <v>5</v>
      </c>
    </row>
    <row r="415" spans="1:11" s="22" customFormat="1" x14ac:dyDescent="0.15">
      <c r="A415" s="22">
        <f>IFERROR(テーブル_Swim015[[#This Row],[競技番号]],"")</f>
        <v>26</v>
      </c>
      <c r="B415" s="22">
        <f>IFERROR(テーブル_Swim015[[#This Row],[組]],"")</f>
        <v>1</v>
      </c>
      <c r="C415" s="22">
        <f>IFERROR(テーブル_Swim015[[#This Row],[水路]],"")</f>
        <v>6</v>
      </c>
      <c r="D415" s="22" t="str">
        <f t="shared" si="27"/>
        <v>2616</v>
      </c>
      <c r="E415" s="22">
        <f>IFERROR(テーブル_Swim015[[#This Row],[選手番号]],"")</f>
        <v>0</v>
      </c>
      <c r="F415" s="22" t="str">
        <f>IFERROR(VLOOKUP(E415,Sheet3!A:H,3,0),"")</f>
        <v/>
      </c>
      <c r="G415" s="22" t="str">
        <f>IFERROR(VLOOKUP(E415,Sheet3!A:H,8,0),"")</f>
        <v/>
      </c>
      <c r="H415" s="22" t="str">
        <f>IFERROR(VLOOKUP(E415,Sheet2!A:B,2,0),"")</f>
        <v/>
      </c>
      <c r="I415" s="22" t="str">
        <f t="shared" si="28"/>
        <v>026</v>
      </c>
      <c r="J415" s="22">
        <f t="shared" si="29"/>
        <v>1</v>
      </c>
      <c r="K415" s="22">
        <f t="shared" si="30"/>
        <v>6</v>
      </c>
    </row>
    <row r="416" spans="1:11" s="22" customFormat="1" x14ac:dyDescent="0.15">
      <c r="A416" s="22">
        <f>IFERROR(テーブル_Swim015[[#This Row],[競技番号]],"")</f>
        <v>26</v>
      </c>
      <c r="B416" s="22">
        <f>IFERROR(テーブル_Swim015[[#This Row],[組]],"")</f>
        <v>2</v>
      </c>
      <c r="C416" s="22">
        <f>IFERROR(テーブル_Swim015[[#This Row],[水路]],"")</f>
        <v>1</v>
      </c>
      <c r="D416" s="22" t="str">
        <f t="shared" si="27"/>
        <v>2621</v>
      </c>
      <c r="E416" s="22">
        <f>IFERROR(テーブル_Swim015[[#This Row],[選手番号]],"")</f>
        <v>46</v>
      </c>
      <c r="F416" s="22" t="str">
        <f>IFERROR(VLOOKUP(E416,Sheet3!A:H,3,0),"")</f>
        <v xml:space="preserve">伊須　彩葉                    </v>
      </c>
      <c r="G416" s="22" t="str">
        <f>IFERROR(VLOOKUP(E416,Sheet3!A:H,8,0),"")</f>
        <v xml:space="preserve">南海ＤＣ        </v>
      </c>
      <c r="H416" s="22" t="str">
        <f>IFERROR(VLOOKUP(E416,Sheet2!A:B,2,0),"")</f>
        <v/>
      </c>
      <c r="I416" s="22" t="str">
        <f t="shared" si="28"/>
        <v>4626</v>
      </c>
      <c r="J416" s="22">
        <f t="shared" si="29"/>
        <v>2</v>
      </c>
      <c r="K416" s="22">
        <f t="shared" si="30"/>
        <v>1</v>
      </c>
    </row>
    <row r="417" spans="1:11" s="22" customFormat="1" x14ac:dyDescent="0.15">
      <c r="A417" s="22">
        <f>IFERROR(テーブル_Swim015[[#This Row],[競技番号]],"")</f>
        <v>26</v>
      </c>
      <c r="B417" s="22">
        <f>IFERROR(テーブル_Swim015[[#This Row],[組]],"")</f>
        <v>2</v>
      </c>
      <c r="C417" s="22">
        <f>IFERROR(テーブル_Swim015[[#This Row],[水路]],"")</f>
        <v>2</v>
      </c>
      <c r="D417" s="22" t="str">
        <f t="shared" si="27"/>
        <v>2622</v>
      </c>
      <c r="E417" s="22">
        <f>IFERROR(テーブル_Swim015[[#This Row],[選手番号]],"")</f>
        <v>182</v>
      </c>
      <c r="F417" s="22" t="str">
        <f>IFERROR(VLOOKUP(E417,Sheet3!A:H,3,0),"")</f>
        <v xml:space="preserve">日野姫花李                    </v>
      </c>
      <c r="G417" s="22" t="str">
        <f>IFERROR(VLOOKUP(E417,Sheet3!A:H,8,0),"")</f>
        <v xml:space="preserve">ﾌｧｲﾌﾞﾃﾝ東予     </v>
      </c>
      <c r="H417" s="22" t="str">
        <f>IFERROR(VLOOKUP(E417,Sheet2!A:B,2,0),"")</f>
        <v/>
      </c>
      <c r="I417" s="22" t="str">
        <f t="shared" si="28"/>
        <v>18226</v>
      </c>
      <c r="J417" s="22">
        <f t="shared" si="29"/>
        <v>2</v>
      </c>
      <c r="K417" s="22">
        <f t="shared" si="30"/>
        <v>2</v>
      </c>
    </row>
    <row r="418" spans="1:11" s="22" customFormat="1" x14ac:dyDescent="0.15">
      <c r="A418" s="22">
        <f>IFERROR(テーブル_Swim015[[#This Row],[競技番号]],"")</f>
        <v>26</v>
      </c>
      <c r="B418" s="22">
        <f>IFERROR(テーブル_Swim015[[#This Row],[組]],"")</f>
        <v>2</v>
      </c>
      <c r="C418" s="22">
        <f>IFERROR(テーブル_Swim015[[#This Row],[水路]],"")</f>
        <v>3</v>
      </c>
      <c r="D418" s="22" t="str">
        <f t="shared" si="27"/>
        <v>2623</v>
      </c>
      <c r="E418" s="22">
        <f>IFERROR(テーブル_Swim015[[#This Row],[選手番号]],"")</f>
        <v>163</v>
      </c>
      <c r="F418" s="22" t="str">
        <f>IFERROR(VLOOKUP(E418,Sheet3!A:H,3,0),"")</f>
        <v xml:space="preserve">尾﨑　嘉音                    </v>
      </c>
      <c r="G418" s="22" t="str">
        <f>IFERROR(VLOOKUP(E418,Sheet3!A:H,8,0),"")</f>
        <v xml:space="preserve">フィッタ吉田    </v>
      </c>
      <c r="H418" s="22" t="str">
        <f>IFERROR(VLOOKUP(E418,Sheet2!A:B,2,0),"")</f>
        <v/>
      </c>
      <c r="I418" s="22" t="str">
        <f t="shared" si="28"/>
        <v>16326</v>
      </c>
      <c r="J418" s="22">
        <f t="shared" si="29"/>
        <v>2</v>
      </c>
      <c r="K418" s="22">
        <f t="shared" si="30"/>
        <v>3</v>
      </c>
    </row>
    <row r="419" spans="1:11" s="22" customFormat="1" x14ac:dyDescent="0.15">
      <c r="A419" s="22">
        <f>IFERROR(テーブル_Swim015[[#This Row],[競技番号]],"")</f>
        <v>26</v>
      </c>
      <c r="B419" s="22">
        <f>IFERROR(テーブル_Swim015[[#This Row],[組]],"")</f>
        <v>2</v>
      </c>
      <c r="C419" s="22">
        <f>IFERROR(テーブル_Swim015[[#This Row],[水路]],"")</f>
        <v>4</v>
      </c>
      <c r="D419" s="22" t="str">
        <f t="shared" si="27"/>
        <v>2624</v>
      </c>
      <c r="E419" s="22">
        <f>IFERROR(テーブル_Swim015[[#This Row],[選手番号]],"")</f>
        <v>44</v>
      </c>
      <c r="F419" s="22" t="str">
        <f>IFERROR(VLOOKUP(E419,Sheet3!A:H,3,0),"")</f>
        <v xml:space="preserve">西岡　泉美                    </v>
      </c>
      <c r="G419" s="22" t="str">
        <f>IFERROR(VLOOKUP(E419,Sheet3!A:H,8,0),"")</f>
        <v xml:space="preserve">南海ＤＣ        </v>
      </c>
      <c r="H419" s="22" t="str">
        <f>IFERROR(VLOOKUP(E419,Sheet2!A:B,2,0),"")</f>
        <v/>
      </c>
      <c r="I419" s="22" t="str">
        <f t="shared" si="28"/>
        <v>4426</v>
      </c>
      <c r="J419" s="22">
        <f t="shared" si="29"/>
        <v>2</v>
      </c>
      <c r="K419" s="22">
        <f t="shared" si="30"/>
        <v>4</v>
      </c>
    </row>
    <row r="420" spans="1:11" s="22" customFormat="1" x14ac:dyDescent="0.15">
      <c r="A420" s="22">
        <f>IFERROR(テーブル_Swim015[[#This Row],[競技番号]],"")</f>
        <v>26</v>
      </c>
      <c r="B420" s="22">
        <f>IFERROR(テーブル_Swim015[[#This Row],[組]],"")</f>
        <v>2</v>
      </c>
      <c r="C420" s="22">
        <f>IFERROR(テーブル_Swim015[[#This Row],[水路]],"")</f>
        <v>5</v>
      </c>
      <c r="D420" s="22" t="str">
        <f t="shared" si="27"/>
        <v>2625</v>
      </c>
      <c r="E420" s="22">
        <f>IFERROR(テーブル_Swim015[[#This Row],[選手番号]],"")</f>
        <v>21</v>
      </c>
      <c r="F420" s="22" t="str">
        <f>IFERROR(VLOOKUP(E420,Sheet3!A:H,3,0),"")</f>
        <v xml:space="preserve">上田　　凛                    </v>
      </c>
      <c r="G420" s="22" t="str">
        <f>IFERROR(VLOOKUP(E420,Sheet3!A:H,8,0),"")</f>
        <v xml:space="preserve">五百木ＳＣ      </v>
      </c>
      <c r="H420" s="22" t="str">
        <f>IFERROR(VLOOKUP(E420,Sheet2!A:B,2,0),"")</f>
        <v/>
      </c>
      <c r="I420" s="22" t="str">
        <f t="shared" si="28"/>
        <v>2126</v>
      </c>
      <c r="J420" s="22">
        <f t="shared" si="29"/>
        <v>2</v>
      </c>
      <c r="K420" s="22">
        <f t="shared" si="30"/>
        <v>5</v>
      </c>
    </row>
    <row r="421" spans="1:11" s="22" customFormat="1" x14ac:dyDescent="0.15">
      <c r="A421" s="22">
        <f>IFERROR(テーブル_Swim015[[#This Row],[競技番号]],"")</f>
        <v>26</v>
      </c>
      <c r="B421" s="22">
        <f>IFERROR(テーブル_Swim015[[#This Row],[組]],"")</f>
        <v>2</v>
      </c>
      <c r="C421" s="22">
        <f>IFERROR(テーブル_Swim015[[#This Row],[水路]],"")</f>
        <v>6</v>
      </c>
      <c r="D421" s="22" t="str">
        <f t="shared" si="27"/>
        <v>2626</v>
      </c>
      <c r="E421" s="22">
        <f>IFERROR(テーブル_Swim015[[#This Row],[選手番号]],"")</f>
        <v>172</v>
      </c>
      <c r="F421" s="22" t="str">
        <f>IFERROR(VLOOKUP(E421,Sheet3!A:H,3,0),"")</f>
        <v xml:space="preserve">渡邊　心暖                    </v>
      </c>
      <c r="G421" s="22" t="str">
        <f>IFERROR(VLOOKUP(E421,Sheet3!A:H,8,0),"")</f>
        <v xml:space="preserve">Ryuow           </v>
      </c>
      <c r="H421" s="22" t="str">
        <f>IFERROR(VLOOKUP(E421,Sheet2!A:B,2,0),"")</f>
        <v/>
      </c>
      <c r="I421" s="22" t="str">
        <f t="shared" si="28"/>
        <v>17226</v>
      </c>
      <c r="J421" s="22">
        <f t="shared" si="29"/>
        <v>2</v>
      </c>
      <c r="K421" s="22">
        <f t="shared" si="30"/>
        <v>6</v>
      </c>
    </row>
    <row r="422" spans="1:11" s="22" customFormat="1" x14ac:dyDescent="0.15">
      <c r="A422" s="22">
        <f>IFERROR(テーブル_Swim015[[#This Row],[競技番号]],"")</f>
        <v>26</v>
      </c>
      <c r="B422" s="22">
        <f>IFERROR(テーブル_Swim015[[#This Row],[組]],"")</f>
        <v>3</v>
      </c>
      <c r="C422" s="22">
        <f>IFERROR(テーブル_Swim015[[#This Row],[水路]],"")</f>
        <v>1</v>
      </c>
      <c r="D422" s="22" t="str">
        <f t="shared" si="27"/>
        <v>2631</v>
      </c>
      <c r="E422" s="22">
        <f>IFERROR(テーブル_Swim015[[#This Row],[選手番号]],"")</f>
        <v>168</v>
      </c>
      <c r="F422" s="22" t="str">
        <f>IFERROR(VLOOKUP(E422,Sheet3!A:H,3,0),"")</f>
        <v xml:space="preserve">山内　愛稀                    </v>
      </c>
      <c r="G422" s="22" t="str">
        <f>IFERROR(VLOOKUP(E422,Sheet3!A:H,8,0),"")</f>
        <v xml:space="preserve">競泳塾Again     </v>
      </c>
      <c r="H422" s="22" t="str">
        <f>IFERROR(VLOOKUP(E422,Sheet2!A:B,2,0),"")</f>
        <v/>
      </c>
      <c r="I422" s="22" t="str">
        <f t="shared" si="28"/>
        <v>16826</v>
      </c>
      <c r="J422" s="22">
        <f t="shared" si="29"/>
        <v>3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26</v>
      </c>
      <c r="B423" s="22">
        <f>IFERROR(テーブル_Swim015[[#This Row],[組]],"")</f>
        <v>3</v>
      </c>
      <c r="C423" s="22">
        <f>IFERROR(テーブル_Swim015[[#This Row],[水路]],"")</f>
        <v>2</v>
      </c>
      <c r="D423" s="22" t="str">
        <f t="shared" si="27"/>
        <v>2632</v>
      </c>
      <c r="E423" s="22">
        <f>IFERROR(テーブル_Swim015[[#This Row],[選手番号]],"")</f>
        <v>196</v>
      </c>
      <c r="F423" s="22" t="str">
        <f>IFERROR(VLOOKUP(E423,Sheet3!A:H,3,0),"")</f>
        <v xml:space="preserve">橋田　実和                    </v>
      </c>
      <c r="G423" s="22" t="str">
        <f>IFERROR(VLOOKUP(E423,Sheet3!A:H,8,0),"")</f>
        <v xml:space="preserve">ﾌｨｯﾀｴﾐﾌﾙ松前    </v>
      </c>
      <c r="H423" s="22" t="str">
        <f>IFERROR(VLOOKUP(E423,Sheet2!A:B,2,0),"")</f>
        <v/>
      </c>
      <c r="I423" s="22" t="str">
        <f t="shared" si="28"/>
        <v>19626</v>
      </c>
      <c r="J423" s="22">
        <f t="shared" si="29"/>
        <v>3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26</v>
      </c>
      <c r="B424" s="22">
        <f>IFERROR(テーブル_Swim015[[#This Row],[組]],"")</f>
        <v>3</v>
      </c>
      <c r="C424" s="22">
        <f>IFERROR(テーブル_Swim015[[#This Row],[水路]],"")</f>
        <v>3</v>
      </c>
      <c r="D424" s="22" t="str">
        <f t="shared" si="27"/>
        <v>2633</v>
      </c>
      <c r="E424" s="22">
        <f>IFERROR(テーブル_Swim015[[#This Row],[選手番号]],"")</f>
        <v>162</v>
      </c>
      <c r="F424" s="22" t="str">
        <f>IFERROR(VLOOKUP(E424,Sheet3!A:H,3,0),"")</f>
        <v xml:space="preserve">戎　　真花                    </v>
      </c>
      <c r="G424" s="22" t="str">
        <f>IFERROR(VLOOKUP(E424,Sheet3!A:H,8,0),"")</f>
        <v xml:space="preserve">フィッタ吉田    </v>
      </c>
      <c r="H424" s="22" t="str">
        <f>IFERROR(VLOOKUP(E424,Sheet2!A:B,2,0),"")</f>
        <v/>
      </c>
      <c r="I424" s="22" t="str">
        <f t="shared" si="28"/>
        <v>16226</v>
      </c>
      <c r="J424" s="22">
        <f t="shared" si="29"/>
        <v>3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26</v>
      </c>
      <c r="B425" s="22">
        <f>IFERROR(テーブル_Swim015[[#This Row],[組]],"")</f>
        <v>3</v>
      </c>
      <c r="C425" s="22">
        <f>IFERROR(テーブル_Swim015[[#This Row],[水路]],"")</f>
        <v>4</v>
      </c>
      <c r="D425" s="22" t="str">
        <f t="shared" si="27"/>
        <v>2634</v>
      </c>
      <c r="E425" s="22">
        <f>IFERROR(テーブル_Swim015[[#This Row],[選手番号]],"")</f>
        <v>82</v>
      </c>
      <c r="F425" s="22" t="str">
        <f>IFERROR(VLOOKUP(E425,Sheet3!A:H,3,0),"")</f>
        <v xml:space="preserve">吉田　芽生                    </v>
      </c>
      <c r="G425" s="22" t="str">
        <f>IFERROR(VLOOKUP(E425,Sheet3!A:H,8,0),"")</f>
        <v xml:space="preserve">ファイブテン    </v>
      </c>
      <c r="H425" s="22" t="str">
        <f>IFERROR(VLOOKUP(E425,Sheet2!A:B,2,0),"")</f>
        <v/>
      </c>
      <c r="I425" s="22" t="str">
        <f t="shared" si="28"/>
        <v>8226</v>
      </c>
      <c r="J425" s="22">
        <f t="shared" si="29"/>
        <v>3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26</v>
      </c>
      <c r="B426" s="22">
        <f>IFERROR(テーブル_Swim015[[#This Row],[組]],"")</f>
        <v>3</v>
      </c>
      <c r="C426" s="22">
        <f>IFERROR(テーブル_Swim015[[#This Row],[水路]],"")</f>
        <v>5</v>
      </c>
      <c r="D426" s="22" t="str">
        <f t="shared" si="27"/>
        <v>2635</v>
      </c>
      <c r="E426" s="22">
        <f>IFERROR(テーブル_Swim015[[#This Row],[選手番号]],"")</f>
        <v>204</v>
      </c>
      <c r="F426" s="22" t="str">
        <f>IFERROR(VLOOKUP(E426,Sheet3!A:H,3,0),"")</f>
        <v xml:space="preserve">野木こころ                    </v>
      </c>
      <c r="G426" s="22" t="str">
        <f>IFERROR(VLOOKUP(E426,Sheet3!A:H,8,0),"")</f>
        <v xml:space="preserve">コナミ松山      </v>
      </c>
      <c r="H426" s="22" t="str">
        <f>IFERROR(VLOOKUP(E426,Sheet2!A:B,2,0),"")</f>
        <v/>
      </c>
      <c r="I426" s="22" t="str">
        <f t="shared" si="28"/>
        <v>20426</v>
      </c>
      <c r="J426" s="22">
        <f t="shared" si="29"/>
        <v>3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26</v>
      </c>
      <c r="B427" s="22">
        <f>IFERROR(テーブル_Swim015[[#This Row],[組]],"")</f>
        <v>3</v>
      </c>
      <c r="C427" s="22">
        <f>IFERROR(テーブル_Swim015[[#This Row],[水路]],"")</f>
        <v>6</v>
      </c>
      <c r="D427" s="22" t="str">
        <f t="shared" si="27"/>
        <v>2636</v>
      </c>
      <c r="E427" s="22">
        <f>IFERROR(テーブル_Swim015[[#This Row],[選手番号]],"")</f>
        <v>143</v>
      </c>
      <c r="F427" s="22" t="str">
        <f>IFERROR(VLOOKUP(E427,Sheet3!A:H,3,0),"")</f>
        <v xml:space="preserve">田丸　一花                    </v>
      </c>
      <c r="G427" s="22" t="str">
        <f>IFERROR(VLOOKUP(E427,Sheet3!A:H,8,0),"")</f>
        <v xml:space="preserve">フィッタ重信    </v>
      </c>
      <c r="H427" s="22" t="str">
        <f>IFERROR(VLOOKUP(E427,Sheet2!A:B,2,0),"")</f>
        <v/>
      </c>
      <c r="I427" s="22" t="str">
        <f t="shared" si="28"/>
        <v>14326</v>
      </c>
      <c r="J427" s="22">
        <f t="shared" si="29"/>
        <v>3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27</v>
      </c>
      <c r="B428" s="22">
        <f>IFERROR(テーブル_Swim015[[#This Row],[組]],"")</f>
        <v>1</v>
      </c>
      <c r="C428" s="22">
        <f>IFERROR(テーブル_Swim015[[#This Row],[水路]],"")</f>
        <v>1</v>
      </c>
      <c r="D428" s="22" t="str">
        <f t="shared" si="27"/>
        <v>2711</v>
      </c>
      <c r="E428" s="22">
        <f>IFERROR(テーブル_Swim015[[#This Row],[選手番号]],"")</f>
        <v>0</v>
      </c>
      <c r="F428" s="22" t="str">
        <f>IFERROR(VLOOKUP(E428,Sheet3!A:H,3,0),"")</f>
        <v/>
      </c>
      <c r="G428" s="22" t="str">
        <f>IFERROR(VLOOKUP(E428,Sheet3!A:H,8,0),"")</f>
        <v/>
      </c>
      <c r="H428" s="22" t="str">
        <f>IFERROR(VLOOKUP(E428,Sheet2!A:B,2,0),"")</f>
        <v/>
      </c>
      <c r="I428" s="22" t="str">
        <f t="shared" si="28"/>
        <v>027</v>
      </c>
      <c r="J428" s="22">
        <f t="shared" si="29"/>
        <v>1</v>
      </c>
      <c r="K428" s="22">
        <f t="shared" si="30"/>
        <v>1</v>
      </c>
    </row>
    <row r="429" spans="1:11" s="22" customFormat="1" x14ac:dyDescent="0.15">
      <c r="A429" s="22">
        <f>IFERROR(テーブル_Swim015[[#This Row],[競技番号]],"")</f>
        <v>27</v>
      </c>
      <c r="B429" s="22">
        <f>IFERROR(テーブル_Swim015[[#This Row],[組]],"")</f>
        <v>1</v>
      </c>
      <c r="C429" s="22">
        <f>IFERROR(テーブル_Swim015[[#This Row],[水路]],"")</f>
        <v>2</v>
      </c>
      <c r="D429" s="22" t="str">
        <f t="shared" si="27"/>
        <v>2712</v>
      </c>
      <c r="E429" s="22">
        <f>IFERROR(テーブル_Swim015[[#This Row],[選手番号]],"")</f>
        <v>65</v>
      </c>
      <c r="F429" s="22" t="str">
        <f>IFERROR(VLOOKUP(E429,Sheet3!A:H,3,0),"")</f>
        <v xml:space="preserve">森　　大空                    </v>
      </c>
      <c r="G429" s="22" t="str">
        <f>IFERROR(VLOOKUP(E429,Sheet3!A:H,8,0),"")</f>
        <v xml:space="preserve">ＭＧ瀬戸内      </v>
      </c>
      <c r="H429" s="22" t="str">
        <f>IFERROR(VLOOKUP(E429,Sheet2!A:B,2,0),"")</f>
        <v/>
      </c>
      <c r="I429" s="22" t="str">
        <f t="shared" si="28"/>
        <v>6527</v>
      </c>
      <c r="J429" s="22">
        <f t="shared" si="29"/>
        <v>1</v>
      </c>
      <c r="K429" s="22">
        <f t="shared" si="30"/>
        <v>2</v>
      </c>
    </row>
    <row r="430" spans="1:11" s="22" customFormat="1" x14ac:dyDescent="0.15">
      <c r="A430" s="22">
        <f>IFERROR(テーブル_Swim015[[#This Row],[競技番号]],"")</f>
        <v>27</v>
      </c>
      <c r="B430" s="22">
        <f>IFERROR(テーブル_Swim015[[#This Row],[組]],"")</f>
        <v>1</v>
      </c>
      <c r="C430" s="22">
        <f>IFERROR(テーブル_Swim015[[#This Row],[水路]],"")</f>
        <v>3</v>
      </c>
      <c r="D430" s="22" t="str">
        <f t="shared" si="27"/>
        <v>2713</v>
      </c>
      <c r="E430" s="22">
        <f>IFERROR(テーブル_Swim015[[#This Row],[選手番号]],"")</f>
        <v>49</v>
      </c>
      <c r="F430" s="22" t="str">
        <f>IFERROR(VLOOKUP(E430,Sheet3!A:H,3,0),"")</f>
        <v xml:space="preserve">中田　陸翔                    </v>
      </c>
      <c r="G430" s="22" t="str">
        <f>IFERROR(VLOOKUP(E430,Sheet3!A:H,8,0),"")</f>
        <v xml:space="preserve">ｴﾘｴｰﾙSRT        </v>
      </c>
      <c r="H430" s="22" t="str">
        <f>IFERROR(VLOOKUP(E430,Sheet2!A:B,2,0),"")</f>
        <v/>
      </c>
      <c r="I430" s="22" t="str">
        <f t="shared" si="28"/>
        <v>4927</v>
      </c>
      <c r="J430" s="22">
        <f t="shared" si="29"/>
        <v>1</v>
      </c>
      <c r="K430" s="22">
        <f t="shared" si="30"/>
        <v>3</v>
      </c>
    </row>
    <row r="431" spans="1:11" s="22" customFormat="1" x14ac:dyDescent="0.15">
      <c r="A431" s="22">
        <f>IFERROR(テーブル_Swim015[[#This Row],[競技番号]],"")</f>
        <v>27</v>
      </c>
      <c r="B431" s="22">
        <f>IFERROR(テーブル_Swim015[[#This Row],[組]],"")</f>
        <v>1</v>
      </c>
      <c r="C431" s="22">
        <f>IFERROR(テーブル_Swim015[[#This Row],[水路]],"")</f>
        <v>4</v>
      </c>
      <c r="D431" s="22" t="str">
        <f t="shared" si="27"/>
        <v>2714</v>
      </c>
      <c r="E431" s="22">
        <f>IFERROR(テーブル_Swim015[[#This Row],[選手番号]],"")</f>
        <v>181</v>
      </c>
      <c r="F431" s="22" t="str">
        <f>IFERROR(VLOOKUP(E431,Sheet3!A:H,3,0),"")</f>
        <v xml:space="preserve">宇佐美弥市                    </v>
      </c>
      <c r="G431" s="22" t="str">
        <f>IFERROR(VLOOKUP(E431,Sheet3!A:H,8,0),"")</f>
        <v xml:space="preserve">ﾌｧｲﾌﾞﾃﾝ東予     </v>
      </c>
      <c r="H431" s="22" t="str">
        <f>IFERROR(VLOOKUP(E431,Sheet2!A:B,2,0),"")</f>
        <v/>
      </c>
      <c r="I431" s="22" t="str">
        <f t="shared" si="28"/>
        <v>18127</v>
      </c>
      <c r="J431" s="22">
        <f t="shared" si="29"/>
        <v>1</v>
      </c>
      <c r="K431" s="22">
        <f t="shared" si="30"/>
        <v>4</v>
      </c>
    </row>
    <row r="432" spans="1:11" s="22" customFormat="1" x14ac:dyDescent="0.15">
      <c r="A432" s="22">
        <f>IFERROR(テーブル_Swim015[[#This Row],[競技番号]],"")</f>
        <v>27</v>
      </c>
      <c r="B432" s="22">
        <f>IFERROR(テーブル_Swim015[[#This Row],[組]],"")</f>
        <v>1</v>
      </c>
      <c r="C432" s="22">
        <f>IFERROR(テーブル_Swim015[[#This Row],[水路]],"")</f>
        <v>5</v>
      </c>
      <c r="D432" s="22" t="str">
        <f t="shared" si="27"/>
        <v>2715</v>
      </c>
      <c r="E432" s="22">
        <f>IFERROR(テーブル_Swim015[[#This Row],[選手番号]],"")</f>
        <v>0</v>
      </c>
      <c r="F432" s="22" t="str">
        <f>IFERROR(VLOOKUP(E432,Sheet3!A:H,3,0),"")</f>
        <v/>
      </c>
      <c r="G432" s="22" t="str">
        <f>IFERROR(VLOOKUP(E432,Sheet3!A:H,8,0),"")</f>
        <v/>
      </c>
      <c r="H432" s="22" t="str">
        <f>IFERROR(VLOOKUP(E432,Sheet2!A:B,2,0),"")</f>
        <v/>
      </c>
      <c r="I432" s="22" t="str">
        <f t="shared" si="28"/>
        <v>027</v>
      </c>
      <c r="J432" s="22">
        <f t="shared" si="29"/>
        <v>1</v>
      </c>
      <c r="K432" s="22">
        <f t="shared" si="30"/>
        <v>5</v>
      </c>
    </row>
    <row r="433" spans="1:11" s="22" customFormat="1" x14ac:dyDescent="0.15">
      <c r="A433" s="22">
        <f>IFERROR(テーブル_Swim015[[#This Row],[競技番号]],"")</f>
        <v>27</v>
      </c>
      <c r="B433" s="22">
        <f>IFERROR(テーブル_Swim015[[#This Row],[組]],"")</f>
        <v>1</v>
      </c>
      <c r="C433" s="22">
        <f>IFERROR(テーブル_Swim015[[#This Row],[水路]],"")</f>
        <v>6</v>
      </c>
      <c r="D433" s="22" t="str">
        <f t="shared" si="27"/>
        <v>2716</v>
      </c>
      <c r="E433" s="22">
        <f>IFERROR(テーブル_Swim015[[#This Row],[選手番号]],"")</f>
        <v>0</v>
      </c>
      <c r="F433" s="22" t="str">
        <f>IFERROR(VLOOKUP(E433,Sheet3!A:H,3,0),"")</f>
        <v/>
      </c>
      <c r="G433" s="22" t="str">
        <f>IFERROR(VLOOKUP(E433,Sheet3!A:H,8,0),"")</f>
        <v/>
      </c>
      <c r="H433" s="22" t="str">
        <f>IFERROR(VLOOKUP(E433,Sheet2!A:B,2,0),"")</f>
        <v/>
      </c>
      <c r="I433" s="22" t="str">
        <f t="shared" si="28"/>
        <v>027</v>
      </c>
      <c r="J433" s="22">
        <f t="shared" si="29"/>
        <v>1</v>
      </c>
      <c r="K433" s="22">
        <f t="shared" si="30"/>
        <v>6</v>
      </c>
    </row>
    <row r="434" spans="1:11" s="22" customFormat="1" x14ac:dyDescent="0.15">
      <c r="A434" s="22">
        <f>IFERROR(テーブル_Swim015[[#This Row],[競技番号]],"")</f>
        <v>27</v>
      </c>
      <c r="B434" s="22">
        <f>IFERROR(テーブル_Swim015[[#This Row],[組]],"")</f>
        <v>2</v>
      </c>
      <c r="C434" s="22">
        <f>IFERROR(テーブル_Swim015[[#This Row],[水路]],"")</f>
        <v>1</v>
      </c>
      <c r="D434" s="22" t="str">
        <f t="shared" si="27"/>
        <v>2721</v>
      </c>
      <c r="E434" s="22">
        <f>IFERROR(テーブル_Swim015[[#This Row],[選手番号]],"")</f>
        <v>0</v>
      </c>
      <c r="F434" s="22" t="str">
        <f>IFERROR(VLOOKUP(E434,Sheet3!A:H,3,0),"")</f>
        <v/>
      </c>
      <c r="G434" s="22" t="str">
        <f>IFERROR(VLOOKUP(E434,Sheet3!A:H,8,0),"")</f>
        <v/>
      </c>
      <c r="H434" s="22" t="str">
        <f>IFERROR(VLOOKUP(E434,Sheet2!A:B,2,0),"")</f>
        <v/>
      </c>
      <c r="I434" s="22" t="str">
        <f t="shared" si="28"/>
        <v>027</v>
      </c>
      <c r="J434" s="22">
        <f t="shared" si="29"/>
        <v>2</v>
      </c>
      <c r="K434" s="22">
        <f t="shared" si="30"/>
        <v>1</v>
      </c>
    </row>
    <row r="435" spans="1:11" s="22" customFormat="1" x14ac:dyDescent="0.15">
      <c r="A435" s="22">
        <f>IFERROR(テーブル_Swim015[[#This Row],[競技番号]],"")</f>
        <v>27</v>
      </c>
      <c r="B435" s="22">
        <f>IFERROR(テーブル_Swim015[[#This Row],[組]],"")</f>
        <v>2</v>
      </c>
      <c r="C435" s="22">
        <f>IFERROR(テーブル_Swim015[[#This Row],[水路]],"")</f>
        <v>2</v>
      </c>
      <c r="D435" s="22" t="str">
        <f t="shared" si="27"/>
        <v>2722</v>
      </c>
      <c r="E435" s="22">
        <f>IFERROR(テーブル_Swim015[[#This Row],[選手番号]],"")</f>
        <v>112</v>
      </c>
      <c r="F435" s="22" t="str">
        <f>IFERROR(VLOOKUP(E435,Sheet3!A:H,3,0),"")</f>
        <v xml:space="preserve">島谷　悠真                    </v>
      </c>
      <c r="G435" s="22" t="str">
        <f>IFERROR(VLOOKUP(E435,Sheet3!A:H,8,0),"")</f>
        <v xml:space="preserve">ＭＧ双葉        </v>
      </c>
      <c r="H435" s="22" t="str">
        <f>IFERROR(VLOOKUP(E435,Sheet2!A:B,2,0),"")</f>
        <v/>
      </c>
      <c r="I435" s="22" t="str">
        <f t="shared" si="28"/>
        <v>11227</v>
      </c>
      <c r="J435" s="22">
        <f t="shared" si="29"/>
        <v>2</v>
      </c>
      <c r="K435" s="22">
        <f t="shared" si="30"/>
        <v>2</v>
      </c>
    </row>
    <row r="436" spans="1:11" s="22" customFormat="1" x14ac:dyDescent="0.15">
      <c r="A436" s="22">
        <f>IFERROR(テーブル_Swim015[[#This Row],[競技番号]],"")</f>
        <v>27</v>
      </c>
      <c r="B436" s="22">
        <f>IFERROR(テーブル_Swim015[[#This Row],[組]],"")</f>
        <v>2</v>
      </c>
      <c r="C436" s="22">
        <f>IFERROR(テーブル_Swim015[[#This Row],[水路]],"")</f>
        <v>3</v>
      </c>
      <c r="D436" s="22" t="str">
        <f t="shared" si="27"/>
        <v>2723</v>
      </c>
      <c r="E436" s="22">
        <f>IFERROR(テーブル_Swim015[[#This Row],[選手番号]],"")</f>
        <v>202</v>
      </c>
      <c r="F436" s="22" t="str">
        <f>IFERROR(VLOOKUP(E436,Sheet3!A:H,3,0),"")</f>
        <v xml:space="preserve">村田　　楓                    </v>
      </c>
      <c r="G436" s="22" t="str">
        <f>IFERROR(VLOOKUP(E436,Sheet3!A:H,8,0),"")</f>
        <v xml:space="preserve">コナミ松山      </v>
      </c>
      <c r="H436" s="22" t="str">
        <f>IFERROR(VLOOKUP(E436,Sheet2!A:B,2,0),"")</f>
        <v/>
      </c>
      <c r="I436" s="22" t="str">
        <f t="shared" si="28"/>
        <v>20227</v>
      </c>
      <c r="J436" s="22">
        <f t="shared" si="29"/>
        <v>2</v>
      </c>
      <c r="K436" s="22">
        <f t="shared" si="30"/>
        <v>3</v>
      </c>
    </row>
    <row r="437" spans="1:11" s="22" customFormat="1" x14ac:dyDescent="0.15">
      <c r="A437" s="22">
        <f>IFERROR(テーブル_Swim015[[#This Row],[競技番号]],"")</f>
        <v>27</v>
      </c>
      <c r="B437" s="22">
        <f>IFERROR(テーブル_Swim015[[#This Row],[組]],"")</f>
        <v>2</v>
      </c>
      <c r="C437" s="22">
        <f>IFERROR(テーブル_Swim015[[#This Row],[水路]],"")</f>
        <v>4</v>
      </c>
      <c r="D437" s="22" t="str">
        <f t="shared" si="27"/>
        <v>2724</v>
      </c>
      <c r="E437" s="22">
        <f>IFERROR(テーブル_Swim015[[#This Row],[選手番号]],"")</f>
        <v>3</v>
      </c>
      <c r="F437" s="22" t="str">
        <f>IFERROR(VLOOKUP(E437,Sheet3!A:H,3,0),"")</f>
        <v xml:space="preserve">森田　淳夢                    </v>
      </c>
      <c r="G437" s="22" t="str">
        <f>IFERROR(VLOOKUP(E437,Sheet3!A:H,8,0),"")</f>
        <v xml:space="preserve">ﾌｨｯﾀ新居浜      </v>
      </c>
      <c r="H437" s="22" t="str">
        <f>IFERROR(VLOOKUP(E437,Sheet2!A:B,2,0),"")</f>
        <v/>
      </c>
      <c r="I437" s="22" t="str">
        <f t="shared" si="28"/>
        <v>327</v>
      </c>
      <c r="J437" s="22">
        <f t="shared" si="29"/>
        <v>2</v>
      </c>
      <c r="K437" s="22">
        <f t="shared" si="30"/>
        <v>4</v>
      </c>
    </row>
    <row r="438" spans="1:11" s="22" customFormat="1" x14ac:dyDescent="0.15">
      <c r="A438" s="22">
        <f>IFERROR(テーブル_Swim015[[#This Row],[競技番号]],"")</f>
        <v>27</v>
      </c>
      <c r="B438" s="22">
        <f>IFERROR(テーブル_Swim015[[#This Row],[組]],"")</f>
        <v>2</v>
      </c>
      <c r="C438" s="22">
        <f>IFERROR(テーブル_Swim015[[#This Row],[水路]],"")</f>
        <v>5</v>
      </c>
      <c r="D438" s="22" t="str">
        <f t="shared" si="27"/>
        <v>2725</v>
      </c>
      <c r="E438" s="22">
        <f>IFERROR(テーブル_Swim015[[#This Row],[選手番号]],"")</f>
        <v>186</v>
      </c>
      <c r="F438" s="22" t="str">
        <f>IFERROR(VLOOKUP(E438,Sheet3!A:H,3,0),"")</f>
        <v xml:space="preserve">忽那　海音                    </v>
      </c>
      <c r="G438" s="22" t="str">
        <f>IFERROR(VLOOKUP(E438,Sheet3!A:H,8,0),"")</f>
        <v xml:space="preserve">ﾌｨｯﾀｴﾐﾌﾙ松前    </v>
      </c>
      <c r="H438" s="22" t="str">
        <f>IFERROR(VLOOKUP(E438,Sheet2!A:B,2,0),"")</f>
        <v/>
      </c>
      <c r="I438" s="22" t="str">
        <f t="shared" si="28"/>
        <v>18627</v>
      </c>
      <c r="J438" s="22">
        <f t="shared" si="29"/>
        <v>2</v>
      </c>
      <c r="K438" s="22">
        <f t="shared" si="30"/>
        <v>5</v>
      </c>
    </row>
    <row r="439" spans="1:11" s="22" customFormat="1" x14ac:dyDescent="0.15">
      <c r="A439" s="22">
        <f>IFERROR(テーブル_Swim015[[#This Row],[競技番号]],"")</f>
        <v>27</v>
      </c>
      <c r="B439" s="22">
        <f>IFERROR(テーブル_Swim015[[#This Row],[組]],"")</f>
        <v>2</v>
      </c>
      <c r="C439" s="22">
        <f>IFERROR(テーブル_Swim015[[#This Row],[水路]],"")</f>
        <v>6</v>
      </c>
      <c r="D439" s="22" t="str">
        <f t="shared" si="27"/>
        <v>2726</v>
      </c>
      <c r="E439" s="22">
        <f>IFERROR(テーブル_Swim015[[#This Row],[選手番号]],"")</f>
        <v>0</v>
      </c>
      <c r="F439" s="22" t="str">
        <f>IFERROR(VLOOKUP(E439,Sheet3!A:H,3,0),"")</f>
        <v/>
      </c>
      <c r="G439" s="22" t="str">
        <f>IFERROR(VLOOKUP(E439,Sheet3!A:H,8,0),"")</f>
        <v/>
      </c>
      <c r="H439" s="22" t="str">
        <f>IFERROR(VLOOKUP(E439,Sheet2!A:B,2,0),"")</f>
        <v/>
      </c>
      <c r="I439" s="22" t="str">
        <f t="shared" si="28"/>
        <v>027</v>
      </c>
      <c r="J439" s="22">
        <f t="shared" si="29"/>
        <v>2</v>
      </c>
      <c r="K439" s="22">
        <f t="shared" si="30"/>
        <v>6</v>
      </c>
    </row>
    <row r="440" spans="1:11" s="22" customFormat="1" x14ac:dyDescent="0.15">
      <c r="A440" s="22">
        <f>IFERROR(テーブル_Swim015[[#This Row],[競技番号]],"")</f>
        <v>27</v>
      </c>
      <c r="B440" s="22">
        <f>IFERROR(テーブル_Swim015[[#This Row],[組]],"")</f>
        <v>3</v>
      </c>
      <c r="C440" s="22">
        <f>IFERROR(テーブル_Swim015[[#This Row],[水路]],"")</f>
        <v>1</v>
      </c>
      <c r="D440" s="22" t="str">
        <f t="shared" si="27"/>
        <v>2731</v>
      </c>
      <c r="E440" s="22">
        <f>IFERROR(テーブル_Swim015[[#This Row],[選手番号]],"")</f>
        <v>47</v>
      </c>
      <c r="F440" s="22" t="str">
        <f>IFERROR(VLOOKUP(E440,Sheet3!A:H,3,0),"")</f>
        <v xml:space="preserve">内田　圭祐                    </v>
      </c>
      <c r="G440" s="22" t="str">
        <f>IFERROR(VLOOKUP(E440,Sheet3!A:H,8,0),"")</f>
        <v xml:space="preserve">ｴﾘｴｰﾙSRT        </v>
      </c>
      <c r="H440" s="22" t="str">
        <f>IFERROR(VLOOKUP(E440,Sheet2!A:B,2,0),"")</f>
        <v/>
      </c>
      <c r="I440" s="22" t="str">
        <f t="shared" si="28"/>
        <v>4727</v>
      </c>
      <c r="J440" s="22">
        <f t="shared" si="29"/>
        <v>3</v>
      </c>
      <c r="K440" s="22">
        <f t="shared" si="30"/>
        <v>1</v>
      </c>
    </row>
    <row r="441" spans="1:11" s="22" customFormat="1" x14ac:dyDescent="0.15">
      <c r="A441" s="22">
        <f>IFERROR(テーブル_Swim015[[#This Row],[競技番号]],"")</f>
        <v>27</v>
      </c>
      <c r="B441" s="22">
        <f>IFERROR(テーブル_Swim015[[#This Row],[組]],"")</f>
        <v>3</v>
      </c>
      <c r="C441" s="22">
        <f>IFERROR(テーブル_Swim015[[#This Row],[水路]],"")</f>
        <v>2</v>
      </c>
      <c r="D441" s="22" t="str">
        <f t="shared" si="27"/>
        <v>2732</v>
      </c>
      <c r="E441" s="22">
        <f>IFERROR(テーブル_Swim015[[#This Row],[選手番号]],"")</f>
        <v>111</v>
      </c>
      <c r="F441" s="22" t="str">
        <f>IFERROR(VLOOKUP(E441,Sheet3!A:H,3,0),"")</f>
        <v xml:space="preserve">長野　　弘                    </v>
      </c>
      <c r="G441" s="22" t="str">
        <f>IFERROR(VLOOKUP(E441,Sheet3!A:H,8,0),"")</f>
        <v xml:space="preserve">ＭＧ双葉        </v>
      </c>
      <c r="H441" s="22" t="str">
        <f>IFERROR(VLOOKUP(E441,Sheet2!A:B,2,0),"")</f>
        <v/>
      </c>
      <c r="I441" s="22" t="str">
        <f t="shared" si="28"/>
        <v>11127</v>
      </c>
      <c r="J441" s="22">
        <f t="shared" si="29"/>
        <v>3</v>
      </c>
      <c r="K441" s="22">
        <f t="shared" si="30"/>
        <v>2</v>
      </c>
    </row>
    <row r="442" spans="1:11" s="22" customFormat="1" x14ac:dyDescent="0.15">
      <c r="A442" s="22">
        <f>IFERROR(テーブル_Swim015[[#This Row],[競技番号]],"")</f>
        <v>27</v>
      </c>
      <c r="B442" s="22">
        <f>IFERROR(テーブル_Swim015[[#This Row],[組]],"")</f>
        <v>3</v>
      </c>
      <c r="C442" s="22">
        <f>IFERROR(テーブル_Swim015[[#This Row],[水路]],"")</f>
        <v>3</v>
      </c>
      <c r="D442" s="22" t="str">
        <f t="shared" si="27"/>
        <v>2733</v>
      </c>
      <c r="E442" s="22">
        <f>IFERROR(テーブル_Swim015[[#This Row],[選手番号]],"")</f>
        <v>63</v>
      </c>
      <c r="F442" s="22" t="str">
        <f>IFERROR(VLOOKUP(E442,Sheet3!A:H,3,0),"")</f>
        <v xml:space="preserve">加藤　雄大                    </v>
      </c>
      <c r="G442" s="22" t="str">
        <f>IFERROR(VLOOKUP(E442,Sheet3!A:H,8,0),"")</f>
        <v xml:space="preserve">ＭＧ瀬戸内      </v>
      </c>
      <c r="H442" s="22" t="str">
        <f>IFERROR(VLOOKUP(E442,Sheet2!A:B,2,0),"")</f>
        <v/>
      </c>
      <c r="I442" s="22" t="str">
        <f t="shared" si="28"/>
        <v>6327</v>
      </c>
      <c r="J442" s="22">
        <f t="shared" si="29"/>
        <v>3</v>
      </c>
      <c r="K442" s="22">
        <f t="shared" si="30"/>
        <v>3</v>
      </c>
    </row>
    <row r="443" spans="1:11" s="22" customFormat="1" x14ac:dyDescent="0.15">
      <c r="A443" s="22">
        <f>IFERROR(テーブル_Swim015[[#This Row],[競技番号]],"")</f>
        <v>27</v>
      </c>
      <c r="B443" s="22">
        <f>IFERROR(テーブル_Swim015[[#This Row],[組]],"")</f>
        <v>3</v>
      </c>
      <c r="C443" s="22">
        <f>IFERROR(テーブル_Swim015[[#This Row],[水路]],"")</f>
        <v>4</v>
      </c>
      <c r="D443" s="22" t="str">
        <f t="shared" si="27"/>
        <v>2734</v>
      </c>
      <c r="E443" s="22">
        <f>IFERROR(テーブル_Swim015[[#This Row],[選手番号]],"")</f>
        <v>201</v>
      </c>
      <c r="F443" s="22" t="str">
        <f>IFERROR(VLOOKUP(E443,Sheet3!A:H,3,0),"")</f>
        <v xml:space="preserve">梶田　洸貴                    </v>
      </c>
      <c r="G443" s="22" t="str">
        <f>IFERROR(VLOOKUP(E443,Sheet3!A:H,8,0),"")</f>
        <v xml:space="preserve">コナミ松山      </v>
      </c>
      <c r="H443" s="22" t="str">
        <f>IFERROR(VLOOKUP(E443,Sheet2!A:B,2,0),"")</f>
        <v/>
      </c>
      <c r="I443" s="22" t="str">
        <f t="shared" si="28"/>
        <v>20127</v>
      </c>
      <c r="J443" s="22">
        <f t="shared" si="29"/>
        <v>3</v>
      </c>
      <c r="K443" s="22">
        <f t="shared" si="30"/>
        <v>4</v>
      </c>
    </row>
    <row r="444" spans="1:11" s="22" customFormat="1" x14ac:dyDescent="0.15">
      <c r="A444" s="22">
        <f>IFERROR(テーブル_Swim015[[#This Row],[競技番号]],"")</f>
        <v>27</v>
      </c>
      <c r="B444" s="22">
        <f>IFERROR(テーブル_Swim015[[#This Row],[組]],"")</f>
        <v>3</v>
      </c>
      <c r="C444" s="22">
        <f>IFERROR(テーブル_Swim015[[#This Row],[水路]],"")</f>
        <v>5</v>
      </c>
      <c r="D444" s="22" t="str">
        <f t="shared" si="27"/>
        <v>2735</v>
      </c>
      <c r="E444" s="22">
        <f>IFERROR(テーブル_Swim015[[#This Row],[選手番号]],"")</f>
        <v>74</v>
      </c>
      <c r="F444" s="22" t="str">
        <f>IFERROR(VLOOKUP(E444,Sheet3!A:H,3,0),"")</f>
        <v xml:space="preserve">福田　英寿                    </v>
      </c>
      <c r="G444" s="22" t="str">
        <f>IFERROR(VLOOKUP(E444,Sheet3!A:H,8,0),"")</f>
        <v xml:space="preserve">ファイブテン    </v>
      </c>
      <c r="H444" s="22" t="str">
        <f>IFERROR(VLOOKUP(E444,Sheet2!A:B,2,0),"")</f>
        <v/>
      </c>
      <c r="I444" s="22" t="str">
        <f t="shared" si="28"/>
        <v>7427</v>
      </c>
      <c r="J444" s="22">
        <f t="shared" si="29"/>
        <v>3</v>
      </c>
      <c r="K444" s="22">
        <f t="shared" si="30"/>
        <v>5</v>
      </c>
    </row>
    <row r="445" spans="1:11" s="22" customFormat="1" x14ac:dyDescent="0.15">
      <c r="A445" s="22">
        <f>IFERROR(テーブル_Swim015[[#This Row],[競技番号]],"")</f>
        <v>27</v>
      </c>
      <c r="B445" s="22">
        <f>IFERROR(テーブル_Swim015[[#This Row],[組]],"")</f>
        <v>3</v>
      </c>
      <c r="C445" s="22">
        <f>IFERROR(テーブル_Swim015[[#This Row],[水路]],"")</f>
        <v>6</v>
      </c>
      <c r="D445" s="22" t="str">
        <f t="shared" si="27"/>
        <v>2736</v>
      </c>
      <c r="E445" s="22">
        <f>IFERROR(テーブル_Swim015[[#This Row],[選手番号]],"")</f>
        <v>57</v>
      </c>
      <c r="F445" s="22" t="str">
        <f>IFERROR(VLOOKUP(E445,Sheet3!A:H,3,0),"")</f>
        <v xml:space="preserve">藤田　颯斗                    </v>
      </c>
      <c r="G445" s="22" t="str">
        <f>IFERROR(VLOOKUP(E445,Sheet3!A:H,8,0),"")</f>
        <v xml:space="preserve">西条ＳＣ        </v>
      </c>
      <c r="H445" s="22" t="str">
        <f>IFERROR(VLOOKUP(E445,Sheet2!A:B,2,0),"")</f>
        <v/>
      </c>
      <c r="I445" s="22" t="str">
        <f t="shared" si="28"/>
        <v>5727</v>
      </c>
      <c r="J445" s="22">
        <f t="shared" si="29"/>
        <v>3</v>
      </c>
      <c r="K445" s="22">
        <f t="shared" si="30"/>
        <v>6</v>
      </c>
    </row>
    <row r="446" spans="1:11" s="22" customFormat="1" x14ac:dyDescent="0.15">
      <c r="A446" s="22">
        <f>IFERROR(テーブル_Swim015[[#This Row],[競技番号]],"")</f>
        <v>28</v>
      </c>
      <c r="B446" s="22">
        <f>IFERROR(テーブル_Swim015[[#This Row],[組]],"")</f>
        <v>1</v>
      </c>
      <c r="C446" s="22">
        <f>IFERROR(テーブル_Swim015[[#This Row],[水路]],"")</f>
        <v>1</v>
      </c>
      <c r="D446" s="22" t="str">
        <f t="shared" si="27"/>
        <v>2811</v>
      </c>
      <c r="E446" s="22">
        <f>IFERROR(テーブル_Swim015[[#This Row],[選手番号]],"")</f>
        <v>0</v>
      </c>
      <c r="F446" s="22" t="str">
        <f>IFERROR(VLOOKUP(E446,Sheet3!A:H,3,0),"")</f>
        <v/>
      </c>
      <c r="G446" s="22" t="str">
        <f>IFERROR(VLOOKUP(E446,Sheet3!A:H,8,0),"")</f>
        <v/>
      </c>
      <c r="H446" s="22" t="str">
        <f>IFERROR(VLOOKUP(E446,Sheet2!A:B,2,0),"")</f>
        <v/>
      </c>
      <c r="I446" s="22" t="str">
        <f t="shared" si="28"/>
        <v>028</v>
      </c>
      <c r="J446" s="22">
        <f t="shared" si="29"/>
        <v>1</v>
      </c>
      <c r="K446" s="22">
        <f t="shared" si="30"/>
        <v>1</v>
      </c>
    </row>
    <row r="447" spans="1:11" s="22" customFormat="1" x14ac:dyDescent="0.15">
      <c r="A447" s="22">
        <f>IFERROR(テーブル_Swim015[[#This Row],[競技番号]],"")</f>
        <v>28</v>
      </c>
      <c r="B447" s="22">
        <f>IFERROR(テーブル_Swim015[[#This Row],[組]],"")</f>
        <v>1</v>
      </c>
      <c r="C447" s="22">
        <f>IFERROR(テーブル_Swim015[[#This Row],[水路]],"")</f>
        <v>2</v>
      </c>
      <c r="D447" s="22" t="str">
        <f t="shared" si="27"/>
        <v>2812</v>
      </c>
      <c r="E447" s="22">
        <f>IFERROR(テーブル_Swim015[[#This Row],[選手番号]],"")</f>
        <v>114</v>
      </c>
      <c r="F447" s="22" t="str">
        <f>IFERROR(VLOOKUP(E447,Sheet3!A:H,3,0),"")</f>
        <v xml:space="preserve">水田結依子                    </v>
      </c>
      <c r="G447" s="22" t="str">
        <f>IFERROR(VLOOKUP(E447,Sheet3!A:H,8,0),"")</f>
        <v xml:space="preserve">ＭＧ双葉        </v>
      </c>
      <c r="H447" s="22" t="str">
        <f>IFERROR(VLOOKUP(E447,Sheet2!A:B,2,0),"")</f>
        <v/>
      </c>
      <c r="I447" s="22" t="str">
        <f t="shared" si="28"/>
        <v>11428</v>
      </c>
      <c r="J447" s="22">
        <f t="shared" si="29"/>
        <v>1</v>
      </c>
      <c r="K447" s="22">
        <f t="shared" si="30"/>
        <v>2</v>
      </c>
    </row>
    <row r="448" spans="1:11" s="22" customFormat="1" x14ac:dyDescent="0.15">
      <c r="A448" s="22">
        <f>IFERROR(テーブル_Swim015[[#This Row],[競技番号]],"")</f>
        <v>28</v>
      </c>
      <c r="B448" s="22">
        <f>IFERROR(テーブル_Swim015[[#This Row],[組]],"")</f>
        <v>1</v>
      </c>
      <c r="C448" s="22">
        <f>IFERROR(テーブル_Swim015[[#This Row],[水路]],"")</f>
        <v>3</v>
      </c>
      <c r="D448" s="22" t="str">
        <f t="shared" si="27"/>
        <v>2813</v>
      </c>
      <c r="E448" s="22">
        <f>IFERROR(テーブル_Swim015[[#This Row],[選手番号]],"")</f>
        <v>99</v>
      </c>
      <c r="F448" s="22" t="str">
        <f>IFERROR(VLOOKUP(E448,Sheet3!A:H,3,0),"")</f>
        <v xml:space="preserve">石井　　和                    </v>
      </c>
      <c r="G448" s="22" t="str">
        <f>IFERROR(VLOOKUP(E448,Sheet3!A:H,8,0),"")</f>
        <v xml:space="preserve">八幡浜ＳＣ      </v>
      </c>
      <c r="H448" s="22" t="str">
        <f>IFERROR(VLOOKUP(E448,Sheet2!A:B,2,0),"")</f>
        <v/>
      </c>
      <c r="I448" s="22" t="str">
        <f t="shared" si="28"/>
        <v>9928</v>
      </c>
      <c r="J448" s="22">
        <f t="shared" si="29"/>
        <v>1</v>
      </c>
      <c r="K448" s="22">
        <f t="shared" si="30"/>
        <v>3</v>
      </c>
    </row>
    <row r="449" spans="1:11" s="22" customFormat="1" x14ac:dyDescent="0.15">
      <c r="A449" s="22">
        <f>IFERROR(テーブル_Swim015[[#This Row],[競技番号]],"")</f>
        <v>28</v>
      </c>
      <c r="B449" s="22">
        <f>IFERROR(テーブル_Swim015[[#This Row],[組]],"")</f>
        <v>1</v>
      </c>
      <c r="C449" s="22">
        <f>IFERROR(テーブル_Swim015[[#This Row],[水路]],"")</f>
        <v>4</v>
      </c>
      <c r="D449" s="22" t="str">
        <f t="shared" si="27"/>
        <v>2814</v>
      </c>
      <c r="E449" s="22">
        <f>IFERROR(テーブル_Swim015[[#This Row],[選手番号]],"")</f>
        <v>45</v>
      </c>
      <c r="F449" s="22" t="str">
        <f>IFERROR(VLOOKUP(E449,Sheet3!A:H,3,0),"")</f>
        <v xml:space="preserve">和田菜々実                    </v>
      </c>
      <c r="G449" s="22" t="str">
        <f>IFERROR(VLOOKUP(E449,Sheet3!A:H,8,0),"")</f>
        <v xml:space="preserve">南海ＤＣ        </v>
      </c>
      <c r="H449" s="22" t="str">
        <f>IFERROR(VLOOKUP(E449,Sheet2!A:B,2,0),"")</f>
        <v/>
      </c>
      <c r="I449" s="22" t="str">
        <f t="shared" si="28"/>
        <v>4528</v>
      </c>
      <c r="J449" s="22">
        <f t="shared" si="29"/>
        <v>1</v>
      </c>
      <c r="K449" s="22">
        <f t="shared" si="30"/>
        <v>4</v>
      </c>
    </row>
    <row r="450" spans="1:11" s="22" customFormat="1" x14ac:dyDescent="0.15">
      <c r="A450" s="22">
        <f>IFERROR(テーブル_Swim015[[#This Row],[競技番号]],"")</f>
        <v>28</v>
      </c>
      <c r="B450" s="22">
        <f>IFERROR(テーブル_Swim015[[#This Row],[組]],"")</f>
        <v>1</v>
      </c>
      <c r="C450" s="22">
        <f>IFERROR(テーブル_Swim015[[#This Row],[水路]],"")</f>
        <v>5</v>
      </c>
      <c r="D450" s="22" t="str">
        <f t="shared" si="27"/>
        <v>2815</v>
      </c>
      <c r="E450" s="22">
        <f>IFERROR(テーブル_Swim015[[#This Row],[選手番号]],"")</f>
        <v>0</v>
      </c>
      <c r="F450" s="22" t="str">
        <f>IFERROR(VLOOKUP(E450,Sheet3!A:H,3,0),"")</f>
        <v/>
      </c>
      <c r="G450" s="22" t="str">
        <f>IFERROR(VLOOKUP(E450,Sheet3!A:H,8,0),"")</f>
        <v/>
      </c>
      <c r="H450" s="22" t="str">
        <f>IFERROR(VLOOKUP(E450,Sheet2!A:B,2,0),"")</f>
        <v/>
      </c>
      <c r="I450" s="22" t="str">
        <f t="shared" si="28"/>
        <v>028</v>
      </c>
      <c r="J450" s="22">
        <f t="shared" si="29"/>
        <v>1</v>
      </c>
      <c r="K450" s="22">
        <f t="shared" si="30"/>
        <v>5</v>
      </c>
    </row>
    <row r="451" spans="1:11" s="22" customFormat="1" x14ac:dyDescent="0.15">
      <c r="A451" s="22">
        <f>IFERROR(テーブル_Swim015[[#This Row],[競技番号]],"")</f>
        <v>28</v>
      </c>
      <c r="B451" s="22">
        <f>IFERROR(テーブル_Swim015[[#This Row],[組]],"")</f>
        <v>1</v>
      </c>
      <c r="C451" s="22">
        <f>IFERROR(テーブル_Swim015[[#This Row],[水路]],"")</f>
        <v>6</v>
      </c>
      <c r="D451" s="22" t="str">
        <f t="shared" ref="D451:D514" si="31">CONCATENATE(A451,B451,C451)</f>
        <v>2816</v>
      </c>
      <c r="E451" s="22">
        <f>IFERROR(テーブル_Swim015[[#This Row],[選手番号]],"")</f>
        <v>0</v>
      </c>
      <c r="F451" s="22" t="str">
        <f>IFERROR(VLOOKUP(E451,Sheet3!A:H,3,0),"")</f>
        <v/>
      </c>
      <c r="G451" s="22" t="str">
        <f>IFERROR(VLOOKUP(E451,Sheet3!A:H,8,0),"")</f>
        <v/>
      </c>
      <c r="H451" s="22" t="str">
        <f>IFERROR(VLOOKUP(E451,Sheet2!A:B,2,0),"")</f>
        <v/>
      </c>
      <c r="I451" s="22" t="str">
        <f t="shared" si="28"/>
        <v>028</v>
      </c>
      <c r="J451" s="22">
        <f t="shared" si="29"/>
        <v>1</v>
      </c>
      <c r="K451" s="22">
        <f t="shared" si="30"/>
        <v>6</v>
      </c>
    </row>
    <row r="452" spans="1:11" s="22" customFormat="1" x14ac:dyDescent="0.15">
      <c r="A452" s="22">
        <f>IFERROR(テーブル_Swim015[[#This Row],[競技番号]],"")</f>
        <v>28</v>
      </c>
      <c r="B452" s="22">
        <f>IFERROR(テーブル_Swim015[[#This Row],[組]],"")</f>
        <v>2</v>
      </c>
      <c r="C452" s="22">
        <f>IFERROR(テーブル_Swim015[[#This Row],[水路]],"")</f>
        <v>1</v>
      </c>
      <c r="D452" s="22" t="str">
        <f t="shared" si="31"/>
        <v>2821</v>
      </c>
      <c r="E452" s="22">
        <f>IFERROR(テーブル_Swim015[[#This Row],[選手番号]],"")</f>
        <v>42</v>
      </c>
      <c r="F452" s="22" t="str">
        <f>IFERROR(VLOOKUP(E452,Sheet3!A:H,3,0),"")</f>
        <v xml:space="preserve">高内　七海                    </v>
      </c>
      <c r="G452" s="22" t="str">
        <f>IFERROR(VLOOKUP(E452,Sheet3!A:H,8,0),"")</f>
        <v xml:space="preserve">南海ＤＣ        </v>
      </c>
      <c r="H452" s="22" t="str">
        <f>IFERROR(VLOOKUP(E452,Sheet2!A:B,2,0),"")</f>
        <v/>
      </c>
      <c r="I452" s="22" t="str">
        <f t="shared" si="28"/>
        <v>4228</v>
      </c>
      <c r="J452" s="22">
        <f t="shared" si="29"/>
        <v>2</v>
      </c>
      <c r="K452" s="22">
        <f t="shared" si="30"/>
        <v>1</v>
      </c>
    </row>
    <row r="453" spans="1:11" s="22" customFormat="1" x14ac:dyDescent="0.15">
      <c r="A453" s="22">
        <f>IFERROR(テーブル_Swim015[[#This Row],[競技番号]],"")</f>
        <v>28</v>
      </c>
      <c r="B453" s="22">
        <f>IFERROR(テーブル_Swim015[[#This Row],[組]],"")</f>
        <v>2</v>
      </c>
      <c r="C453" s="22">
        <f>IFERROR(テーブル_Swim015[[#This Row],[水路]],"")</f>
        <v>2</v>
      </c>
      <c r="D453" s="22" t="str">
        <f t="shared" si="31"/>
        <v>2822</v>
      </c>
      <c r="E453" s="22">
        <f>IFERROR(テーブル_Swim015[[#This Row],[選手番号]],"")</f>
        <v>51</v>
      </c>
      <c r="F453" s="22" t="str">
        <f>IFERROR(VLOOKUP(E453,Sheet3!A:H,3,0),"")</f>
        <v xml:space="preserve">青木　春音                    </v>
      </c>
      <c r="G453" s="22" t="str">
        <f>IFERROR(VLOOKUP(E453,Sheet3!A:H,8,0),"")</f>
        <v xml:space="preserve">ｴﾘｴｰﾙSRT        </v>
      </c>
      <c r="H453" s="22" t="str">
        <f>IFERROR(VLOOKUP(E453,Sheet2!A:B,2,0),"")</f>
        <v/>
      </c>
      <c r="I453" s="22" t="str">
        <f t="shared" si="28"/>
        <v>5128</v>
      </c>
      <c r="J453" s="22">
        <f t="shared" si="29"/>
        <v>2</v>
      </c>
      <c r="K453" s="22">
        <f t="shared" si="30"/>
        <v>2</v>
      </c>
    </row>
    <row r="454" spans="1:11" s="22" customFormat="1" x14ac:dyDescent="0.15">
      <c r="A454" s="22">
        <f>IFERROR(テーブル_Swim015[[#This Row],[競技番号]],"")</f>
        <v>28</v>
      </c>
      <c r="B454" s="22">
        <f>IFERROR(テーブル_Swim015[[#This Row],[組]],"")</f>
        <v>2</v>
      </c>
      <c r="C454" s="22">
        <f>IFERROR(テーブル_Swim015[[#This Row],[水路]],"")</f>
        <v>3</v>
      </c>
      <c r="D454" s="22" t="str">
        <f t="shared" si="31"/>
        <v>2823</v>
      </c>
      <c r="E454" s="22">
        <f>IFERROR(テーブル_Swim015[[#This Row],[選手番号]],"")</f>
        <v>97</v>
      </c>
      <c r="F454" s="22" t="str">
        <f>IFERROR(VLOOKUP(E454,Sheet3!A:H,3,0),"")</f>
        <v xml:space="preserve">下田　天海                    </v>
      </c>
      <c r="G454" s="22" t="str">
        <f>IFERROR(VLOOKUP(E454,Sheet3!A:H,8,0),"")</f>
        <v xml:space="preserve">八幡浜ＳＣ      </v>
      </c>
      <c r="H454" s="22" t="str">
        <f>IFERROR(VLOOKUP(E454,Sheet2!A:B,2,0),"")</f>
        <v/>
      </c>
      <c r="I454" s="22" t="str">
        <f t="shared" si="28"/>
        <v>9728</v>
      </c>
      <c r="J454" s="22">
        <f t="shared" si="29"/>
        <v>2</v>
      </c>
      <c r="K454" s="22">
        <f t="shared" si="30"/>
        <v>3</v>
      </c>
    </row>
    <row r="455" spans="1:11" s="22" customFormat="1" x14ac:dyDescent="0.15">
      <c r="A455" s="22">
        <f>IFERROR(テーブル_Swim015[[#This Row],[競技番号]],"")</f>
        <v>28</v>
      </c>
      <c r="B455" s="22">
        <f>IFERROR(テーブル_Swim015[[#This Row],[組]],"")</f>
        <v>2</v>
      </c>
      <c r="C455" s="22">
        <f>IFERROR(テーブル_Swim015[[#This Row],[水路]],"")</f>
        <v>4</v>
      </c>
      <c r="D455" s="22" t="str">
        <f t="shared" si="31"/>
        <v>2824</v>
      </c>
      <c r="E455" s="22">
        <f>IFERROR(テーブル_Swim015[[#This Row],[選手番号]],"")</f>
        <v>68</v>
      </c>
      <c r="F455" s="22" t="str">
        <f>IFERROR(VLOOKUP(E455,Sheet3!A:H,3,0),"")</f>
        <v xml:space="preserve">文田　愛心                    </v>
      </c>
      <c r="G455" s="22" t="str">
        <f>IFERROR(VLOOKUP(E455,Sheet3!A:H,8,0),"")</f>
        <v xml:space="preserve">ＭＧ瀬戸内      </v>
      </c>
      <c r="H455" s="22" t="str">
        <f>IFERROR(VLOOKUP(E455,Sheet2!A:B,2,0),"")</f>
        <v/>
      </c>
      <c r="I455" s="22" t="str">
        <f t="shared" si="28"/>
        <v>6828</v>
      </c>
      <c r="J455" s="22">
        <f t="shared" si="29"/>
        <v>2</v>
      </c>
      <c r="K455" s="22">
        <f t="shared" si="30"/>
        <v>4</v>
      </c>
    </row>
    <row r="456" spans="1:11" s="22" customFormat="1" x14ac:dyDescent="0.15">
      <c r="A456" s="22">
        <f>IFERROR(テーブル_Swim015[[#This Row],[競技番号]],"")</f>
        <v>28</v>
      </c>
      <c r="B456" s="22">
        <f>IFERROR(テーブル_Swim015[[#This Row],[組]],"")</f>
        <v>2</v>
      </c>
      <c r="C456" s="22">
        <f>IFERROR(テーブル_Swim015[[#This Row],[水路]],"")</f>
        <v>5</v>
      </c>
      <c r="D456" s="22" t="str">
        <f t="shared" si="31"/>
        <v>2825</v>
      </c>
      <c r="E456" s="22">
        <f>IFERROR(テーブル_Swim015[[#This Row],[選手番号]],"")</f>
        <v>66</v>
      </c>
      <c r="F456" s="22" t="str">
        <f>IFERROR(VLOOKUP(E456,Sheet3!A:H,3,0),"")</f>
        <v xml:space="preserve">山本　彩実                    </v>
      </c>
      <c r="G456" s="22" t="str">
        <f>IFERROR(VLOOKUP(E456,Sheet3!A:H,8,0),"")</f>
        <v xml:space="preserve">ＭＧ瀬戸内      </v>
      </c>
      <c r="H456" s="22" t="str">
        <f>IFERROR(VLOOKUP(E456,Sheet2!A:B,2,0),"")</f>
        <v/>
      </c>
      <c r="I456" s="22" t="str">
        <f t="shared" si="28"/>
        <v>6628</v>
      </c>
      <c r="J456" s="22">
        <f t="shared" si="29"/>
        <v>2</v>
      </c>
      <c r="K456" s="22">
        <f t="shared" si="30"/>
        <v>5</v>
      </c>
    </row>
    <row r="457" spans="1:11" s="22" customFormat="1" x14ac:dyDescent="0.15">
      <c r="A457" s="22">
        <f>IFERROR(テーブル_Swim015[[#This Row],[競技番号]],"")</f>
        <v>28</v>
      </c>
      <c r="B457" s="22">
        <f>IFERROR(テーブル_Swim015[[#This Row],[組]],"")</f>
        <v>2</v>
      </c>
      <c r="C457" s="22">
        <f>IFERROR(テーブル_Swim015[[#This Row],[水路]],"")</f>
        <v>6</v>
      </c>
      <c r="D457" s="22" t="str">
        <f t="shared" si="31"/>
        <v>2826</v>
      </c>
      <c r="E457" s="22">
        <f>IFERROR(テーブル_Swim015[[#This Row],[選手番号]],"")</f>
        <v>61</v>
      </c>
      <c r="F457" s="22" t="str">
        <f>IFERROR(VLOOKUP(E457,Sheet3!A:H,3,0),"")</f>
        <v xml:space="preserve">石川さくら                    </v>
      </c>
      <c r="G457" s="22" t="str">
        <f>IFERROR(VLOOKUP(E457,Sheet3!A:H,8,0),"")</f>
        <v xml:space="preserve">西条ＳＣ        </v>
      </c>
      <c r="H457" s="22" t="str">
        <f>IFERROR(VLOOKUP(E457,Sheet2!A:B,2,0),"")</f>
        <v/>
      </c>
      <c r="I457" s="22" t="str">
        <f t="shared" si="28"/>
        <v>6128</v>
      </c>
      <c r="J457" s="22">
        <f t="shared" si="29"/>
        <v>2</v>
      </c>
      <c r="K457" s="22">
        <f t="shared" si="30"/>
        <v>6</v>
      </c>
    </row>
    <row r="458" spans="1:11" s="22" customFormat="1" x14ac:dyDescent="0.15">
      <c r="A458" s="22">
        <f>IFERROR(テーブル_Swim015[[#This Row],[競技番号]],"")</f>
        <v>29</v>
      </c>
      <c r="B458" s="22">
        <f>IFERROR(テーブル_Swim015[[#This Row],[組]],"")</f>
        <v>1</v>
      </c>
      <c r="C458" s="22">
        <f>IFERROR(テーブル_Swim015[[#This Row],[水路]],"")</f>
        <v>1</v>
      </c>
      <c r="D458" s="22" t="str">
        <f t="shared" si="31"/>
        <v>2911</v>
      </c>
      <c r="E458" s="22">
        <f>IFERROR(テーブル_Swim015[[#This Row],[選手番号]],"")</f>
        <v>0</v>
      </c>
      <c r="F458" s="22" t="str">
        <f>IFERROR(VLOOKUP(E458,Sheet3!A:H,3,0),"")</f>
        <v/>
      </c>
      <c r="G458" s="22" t="str">
        <f>IFERROR(VLOOKUP(E458,Sheet3!A:H,8,0),"")</f>
        <v/>
      </c>
      <c r="H458" s="22" t="str">
        <f>IFERROR(VLOOKUP(E458,Sheet2!A:B,2,0),"")</f>
        <v/>
      </c>
      <c r="I458" s="22" t="str">
        <f t="shared" si="28"/>
        <v>029</v>
      </c>
      <c r="J458" s="22">
        <f t="shared" si="29"/>
        <v>1</v>
      </c>
      <c r="K458" s="22">
        <f t="shared" si="30"/>
        <v>1</v>
      </c>
    </row>
    <row r="459" spans="1:11" s="22" customFormat="1" x14ac:dyDescent="0.15">
      <c r="A459" s="22">
        <f>IFERROR(テーブル_Swim015[[#This Row],[競技番号]],"")</f>
        <v>29</v>
      </c>
      <c r="B459" s="22">
        <f>IFERROR(テーブル_Swim015[[#This Row],[組]],"")</f>
        <v>1</v>
      </c>
      <c r="C459" s="22">
        <f>IFERROR(テーブル_Swim015[[#This Row],[水路]],"")</f>
        <v>2</v>
      </c>
      <c r="D459" s="22" t="str">
        <f t="shared" si="31"/>
        <v>2912</v>
      </c>
      <c r="E459" s="22">
        <f>IFERROR(テーブル_Swim015[[#This Row],[選手番号]],"")</f>
        <v>179</v>
      </c>
      <c r="F459" s="22" t="str">
        <f>IFERROR(VLOOKUP(E459,Sheet3!A:H,3,0),"")</f>
        <v xml:space="preserve">石原孝太郎                    </v>
      </c>
      <c r="G459" s="22" t="str">
        <f>IFERROR(VLOOKUP(E459,Sheet3!A:H,8,0),"")</f>
        <v xml:space="preserve">ﾌｧｲﾌﾞﾃﾝ東予     </v>
      </c>
      <c r="H459" s="22" t="str">
        <f>IFERROR(VLOOKUP(E459,Sheet2!A:B,2,0),"")</f>
        <v/>
      </c>
      <c r="I459" s="22" t="str">
        <f t="shared" si="28"/>
        <v>17929</v>
      </c>
      <c r="J459" s="22">
        <f t="shared" si="29"/>
        <v>1</v>
      </c>
      <c r="K459" s="22">
        <f t="shared" si="30"/>
        <v>2</v>
      </c>
    </row>
    <row r="460" spans="1:11" s="22" customFormat="1" x14ac:dyDescent="0.15">
      <c r="A460" s="22">
        <f>IFERROR(テーブル_Swim015[[#This Row],[競技番号]],"")</f>
        <v>29</v>
      </c>
      <c r="B460" s="22">
        <f>IFERROR(テーブル_Swim015[[#This Row],[組]],"")</f>
        <v>1</v>
      </c>
      <c r="C460" s="22">
        <f>IFERROR(テーブル_Swim015[[#This Row],[水路]],"")</f>
        <v>3</v>
      </c>
      <c r="D460" s="22" t="str">
        <f t="shared" si="31"/>
        <v>2913</v>
      </c>
      <c r="E460" s="22">
        <f>IFERROR(テーブル_Swim015[[#This Row],[選手番号]],"")</f>
        <v>136</v>
      </c>
      <c r="F460" s="22" t="str">
        <f>IFERROR(VLOOKUP(E460,Sheet3!A:H,3,0),"")</f>
        <v xml:space="preserve">北原　大裕                    </v>
      </c>
      <c r="G460" s="22" t="str">
        <f>IFERROR(VLOOKUP(E460,Sheet3!A:H,8,0),"")</f>
        <v xml:space="preserve">フィッタ重信    </v>
      </c>
      <c r="H460" s="22" t="str">
        <f>IFERROR(VLOOKUP(E460,Sheet2!A:B,2,0),"")</f>
        <v/>
      </c>
      <c r="I460" s="22" t="str">
        <f t="shared" si="28"/>
        <v>13629</v>
      </c>
      <c r="J460" s="22">
        <f t="shared" si="29"/>
        <v>1</v>
      </c>
      <c r="K460" s="22">
        <f t="shared" si="30"/>
        <v>3</v>
      </c>
    </row>
    <row r="461" spans="1:11" s="22" customFormat="1" x14ac:dyDescent="0.15">
      <c r="A461" s="22">
        <f>IFERROR(テーブル_Swim015[[#This Row],[競技番号]],"")</f>
        <v>29</v>
      </c>
      <c r="B461" s="22">
        <f>IFERROR(テーブル_Swim015[[#This Row],[組]],"")</f>
        <v>1</v>
      </c>
      <c r="C461" s="22">
        <f>IFERROR(テーブル_Swim015[[#This Row],[水路]],"")</f>
        <v>4</v>
      </c>
      <c r="D461" s="22" t="str">
        <f t="shared" si="31"/>
        <v>2914</v>
      </c>
      <c r="E461" s="22">
        <f>IFERROR(テーブル_Swim015[[#This Row],[選手番号]],"")</f>
        <v>48</v>
      </c>
      <c r="F461" s="22" t="str">
        <f>IFERROR(VLOOKUP(E461,Sheet3!A:H,3,0),"")</f>
        <v xml:space="preserve">中田　智大                    </v>
      </c>
      <c r="G461" s="22" t="str">
        <f>IFERROR(VLOOKUP(E461,Sheet3!A:H,8,0),"")</f>
        <v xml:space="preserve">ｴﾘｴｰﾙSRT        </v>
      </c>
      <c r="H461" s="22" t="str">
        <f>IFERROR(VLOOKUP(E461,Sheet2!A:B,2,0),"")</f>
        <v/>
      </c>
      <c r="I461" s="22" t="str">
        <f t="shared" si="28"/>
        <v>4829</v>
      </c>
      <c r="J461" s="22">
        <f t="shared" si="29"/>
        <v>1</v>
      </c>
      <c r="K461" s="22">
        <f t="shared" si="30"/>
        <v>4</v>
      </c>
    </row>
    <row r="462" spans="1:11" s="22" customFormat="1" x14ac:dyDescent="0.15">
      <c r="A462" s="22">
        <f>IFERROR(テーブル_Swim015[[#This Row],[競技番号]],"")</f>
        <v>29</v>
      </c>
      <c r="B462" s="22">
        <f>IFERROR(テーブル_Swim015[[#This Row],[組]],"")</f>
        <v>1</v>
      </c>
      <c r="C462" s="22">
        <f>IFERROR(テーブル_Swim015[[#This Row],[水路]],"")</f>
        <v>5</v>
      </c>
      <c r="D462" s="22" t="str">
        <f t="shared" si="31"/>
        <v>2915</v>
      </c>
      <c r="E462" s="22">
        <f>IFERROR(テーブル_Swim015[[#This Row],[選手番号]],"")</f>
        <v>0</v>
      </c>
      <c r="F462" s="22" t="str">
        <f>IFERROR(VLOOKUP(E462,Sheet3!A:H,3,0),"")</f>
        <v/>
      </c>
      <c r="G462" s="22" t="str">
        <f>IFERROR(VLOOKUP(E462,Sheet3!A:H,8,0),"")</f>
        <v/>
      </c>
      <c r="H462" s="22" t="str">
        <f>IFERROR(VLOOKUP(E462,Sheet2!A:B,2,0),"")</f>
        <v/>
      </c>
      <c r="I462" s="22" t="str">
        <f t="shared" si="28"/>
        <v>029</v>
      </c>
      <c r="J462" s="22">
        <f t="shared" si="29"/>
        <v>1</v>
      </c>
      <c r="K462" s="22">
        <f t="shared" si="30"/>
        <v>5</v>
      </c>
    </row>
    <row r="463" spans="1:11" s="22" customFormat="1" x14ac:dyDescent="0.15">
      <c r="A463" s="22">
        <f>IFERROR(テーブル_Swim015[[#This Row],[競技番号]],"")</f>
        <v>29</v>
      </c>
      <c r="B463" s="22">
        <f>IFERROR(テーブル_Swim015[[#This Row],[組]],"")</f>
        <v>1</v>
      </c>
      <c r="C463" s="22">
        <f>IFERROR(テーブル_Swim015[[#This Row],[水路]],"")</f>
        <v>6</v>
      </c>
      <c r="D463" s="22" t="str">
        <f t="shared" si="31"/>
        <v>2916</v>
      </c>
      <c r="E463" s="22">
        <f>IFERROR(テーブル_Swim015[[#This Row],[選手番号]],"")</f>
        <v>0</v>
      </c>
      <c r="F463" s="22" t="str">
        <f>IFERROR(VLOOKUP(E463,Sheet3!A:H,3,0),"")</f>
        <v/>
      </c>
      <c r="G463" s="22" t="str">
        <f>IFERROR(VLOOKUP(E463,Sheet3!A:H,8,0),"")</f>
        <v/>
      </c>
      <c r="H463" s="22" t="str">
        <f>IFERROR(VLOOKUP(E463,Sheet2!A:B,2,0),"")</f>
        <v/>
      </c>
      <c r="I463" s="22" t="str">
        <f t="shared" si="28"/>
        <v>029</v>
      </c>
      <c r="J463" s="22">
        <f t="shared" si="29"/>
        <v>1</v>
      </c>
      <c r="K463" s="22">
        <f t="shared" si="30"/>
        <v>6</v>
      </c>
    </row>
    <row r="464" spans="1:11" s="22" customFormat="1" x14ac:dyDescent="0.15">
      <c r="A464" s="22">
        <f>IFERROR(テーブル_Swim015[[#This Row],[競技番号]],"")</f>
        <v>29</v>
      </c>
      <c r="B464" s="22">
        <f>IFERROR(テーブル_Swim015[[#This Row],[組]],"")</f>
        <v>2</v>
      </c>
      <c r="C464" s="22">
        <f>IFERROR(テーブル_Swim015[[#This Row],[水路]],"")</f>
        <v>1</v>
      </c>
      <c r="D464" s="22" t="str">
        <f t="shared" si="31"/>
        <v>2921</v>
      </c>
      <c r="E464" s="22">
        <f>IFERROR(テーブル_Swim015[[#This Row],[選手番号]],"")</f>
        <v>0</v>
      </c>
      <c r="F464" s="22" t="str">
        <f>IFERROR(VLOOKUP(E464,Sheet3!A:H,3,0),"")</f>
        <v/>
      </c>
      <c r="G464" s="22" t="str">
        <f>IFERROR(VLOOKUP(E464,Sheet3!A:H,8,0),"")</f>
        <v/>
      </c>
      <c r="H464" s="22" t="str">
        <f>IFERROR(VLOOKUP(E464,Sheet2!A:B,2,0),"")</f>
        <v/>
      </c>
      <c r="I464" s="22" t="str">
        <f t="shared" si="28"/>
        <v>029</v>
      </c>
      <c r="J464" s="22">
        <f t="shared" si="29"/>
        <v>2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29</v>
      </c>
      <c r="B465" s="22">
        <f>IFERROR(テーブル_Swim015[[#This Row],[組]],"")</f>
        <v>2</v>
      </c>
      <c r="C465" s="22">
        <f>IFERROR(テーブル_Swim015[[#This Row],[水路]],"")</f>
        <v>2</v>
      </c>
      <c r="D465" s="22" t="str">
        <f t="shared" si="31"/>
        <v>2922</v>
      </c>
      <c r="E465" s="22">
        <f>IFERROR(テーブル_Swim015[[#This Row],[選手番号]],"")</f>
        <v>113</v>
      </c>
      <c r="F465" s="22" t="str">
        <f>IFERROR(VLOOKUP(E465,Sheet3!A:H,3,0),"")</f>
        <v xml:space="preserve">青野　　空                    </v>
      </c>
      <c r="G465" s="22" t="str">
        <f>IFERROR(VLOOKUP(E465,Sheet3!A:H,8,0),"")</f>
        <v xml:space="preserve">ＭＧ双葉        </v>
      </c>
      <c r="H465" s="22" t="str">
        <f>IFERROR(VLOOKUP(E465,Sheet2!A:B,2,0),"")</f>
        <v/>
      </c>
      <c r="I465" s="22" t="str">
        <f t="shared" si="28"/>
        <v>11329</v>
      </c>
      <c r="J465" s="22">
        <f t="shared" si="29"/>
        <v>2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29</v>
      </c>
      <c r="B466" s="22">
        <f>IFERROR(テーブル_Swim015[[#This Row],[組]],"")</f>
        <v>2</v>
      </c>
      <c r="C466" s="22">
        <f>IFERROR(テーブル_Swim015[[#This Row],[水路]],"")</f>
        <v>3</v>
      </c>
      <c r="D466" s="22" t="str">
        <f t="shared" si="31"/>
        <v>2923</v>
      </c>
      <c r="E466" s="22">
        <f>IFERROR(テーブル_Swim015[[#This Row],[選手番号]],"")</f>
        <v>137</v>
      </c>
      <c r="F466" s="22" t="str">
        <f>IFERROR(VLOOKUP(E466,Sheet3!A:H,3,0),"")</f>
        <v xml:space="preserve">名智　　馨                    </v>
      </c>
      <c r="G466" s="22" t="str">
        <f>IFERROR(VLOOKUP(E466,Sheet3!A:H,8,0),"")</f>
        <v xml:space="preserve">フィッタ重信    </v>
      </c>
      <c r="H466" s="22" t="str">
        <f>IFERROR(VLOOKUP(E466,Sheet2!A:B,2,0),"")</f>
        <v/>
      </c>
      <c r="I466" s="22" t="str">
        <f t="shared" si="28"/>
        <v>13729</v>
      </c>
      <c r="J466" s="22">
        <f t="shared" si="29"/>
        <v>2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29</v>
      </c>
      <c r="B467" s="22">
        <f>IFERROR(テーブル_Swim015[[#This Row],[組]],"")</f>
        <v>2</v>
      </c>
      <c r="C467" s="22">
        <f>IFERROR(テーブル_Swim015[[#This Row],[水路]],"")</f>
        <v>4</v>
      </c>
      <c r="D467" s="22" t="str">
        <f t="shared" si="31"/>
        <v>2924</v>
      </c>
      <c r="E467" s="22">
        <f>IFERROR(テーブル_Swim015[[#This Row],[選手番号]],"")</f>
        <v>177</v>
      </c>
      <c r="F467" s="22" t="str">
        <f>IFERROR(VLOOKUP(E467,Sheet3!A:H,3,0),"")</f>
        <v xml:space="preserve">石原慎太郎                    </v>
      </c>
      <c r="G467" s="22" t="str">
        <f>IFERROR(VLOOKUP(E467,Sheet3!A:H,8,0),"")</f>
        <v xml:space="preserve">ﾌｧｲﾌﾞﾃﾝ東予     </v>
      </c>
      <c r="H467" s="22" t="str">
        <f>IFERROR(VLOOKUP(E467,Sheet2!A:B,2,0),"")</f>
        <v/>
      </c>
      <c r="I467" s="22" t="str">
        <f t="shared" ref="I467:I530" si="32">CONCATENATE(E467,A467)</f>
        <v>17729</v>
      </c>
      <c r="J467" s="22">
        <f t="shared" ref="J467:J530" si="33">B467</f>
        <v>2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29</v>
      </c>
      <c r="B468" s="22">
        <f>IFERROR(テーブル_Swim015[[#This Row],[組]],"")</f>
        <v>2</v>
      </c>
      <c r="C468" s="22">
        <f>IFERROR(テーブル_Swim015[[#This Row],[水路]],"")</f>
        <v>5</v>
      </c>
      <c r="D468" s="22" t="str">
        <f t="shared" si="31"/>
        <v>2925</v>
      </c>
      <c r="E468" s="22">
        <f>IFERROR(テーブル_Swim015[[#This Row],[選手番号]],"")</f>
        <v>215</v>
      </c>
      <c r="F468" s="22" t="str">
        <f>IFERROR(VLOOKUP(E468,Sheet3!A:H,3,0),"")</f>
        <v xml:space="preserve">佐藤　　光                    </v>
      </c>
      <c r="G468" s="22" t="str">
        <f>IFERROR(VLOOKUP(E468,Sheet3!A:H,8,0),"")</f>
        <v xml:space="preserve">えいしSC砥部    </v>
      </c>
      <c r="H468" s="22" t="str">
        <f>IFERROR(VLOOKUP(E468,Sheet2!A:B,2,0),"")</f>
        <v/>
      </c>
      <c r="I468" s="22" t="str">
        <f t="shared" si="32"/>
        <v>21529</v>
      </c>
      <c r="J468" s="22">
        <f t="shared" si="33"/>
        <v>2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29</v>
      </c>
      <c r="B469" s="22">
        <f>IFERROR(テーブル_Swim015[[#This Row],[組]],"")</f>
        <v>2</v>
      </c>
      <c r="C469" s="22">
        <f>IFERROR(テーブル_Swim015[[#This Row],[水路]],"")</f>
        <v>6</v>
      </c>
      <c r="D469" s="22" t="str">
        <f t="shared" si="31"/>
        <v>2926</v>
      </c>
      <c r="E469" s="22">
        <f>IFERROR(テーブル_Swim015[[#This Row],[選手番号]],"")</f>
        <v>0</v>
      </c>
      <c r="F469" s="22" t="str">
        <f>IFERROR(VLOOKUP(E469,Sheet3!A:H,3,0),"")</f>
        <v/>
      </c>
      <c r="G469" s="22" t="str">
        <f>IFERROR(VLOOKUP(E469,Sheet3!A:H,8,0),"")</f>
        <v/>
      </c>
      <c r="H469" s="22" t="str">
        <f>IFERROR(VLOOKUP(E469,Sheet2!A:B,2,0),"")</f>
        <v/>
      </c>
      <c r="I469" s="22" t="str">
        <f t="shared" si="32"/>
        <v>029</v>
      </c>
      <c r="J469" s="22">
        <f t="shared" si="33"/>
        <v>2</v>
      </c>
      <c r="K469" s="22">
        <f t="shared" si="34"/>
        <v>6</v>
      </c>
    </row>
    <row r="470" spans="1:11" s="22" customFormat="1" x14ac:dyDescent="0.15">
      <c r="A470" s="22" t="str">
        <f>IFERROR(テーブル_Swim015[[#This Row],[競技番号]],"")</f>
        <v/>
      </c>
      <c r="B470" s="22" t="str">
        <f>IFERROR(テーブル_Swim015[[#This Row],[組]],"")</f>
        <v/>
      </c>
      <c r="C470" s="22" t="str">
        <f>IFERROR(テーブル_Swim015[[#This Row],[水路]],"")</f>
        <v/>
      </c>
      <c r="D470" s="22" t="str">
        <f t="shared" si="31"/>
        <v/>
      </c>
      <c r="E470" s="22" t="str">
        <f>IFERROR(テーブル_Swim015[[#This Row],[選手番号]],"")</f>
        <v/>
      </c>
      <c r="F470" s="22" t="str">
        <f>IFERROR(VLOOKUP(E470,Sheet3!A:H,3,0),"")</f>
        <v/>
      </c>
      <c r="G470" s="22" t="str">
        <f>IFERROR(VLOOKUP(E470,Sheet3!A:H,8,0),"")</f>
        <v/>
      </c>
      <c r="H470" s="22" t="str">
        <f>IFERROR(VLOOKUP(E470,Sheet2!A:B,2,0),"")</f>
        <v/>
      </c>
      <c r="I470" s="22" t="str">
        <f t="shared" si="32"/>
        <v/>
      </c>
      <c r="J470" s="22" t="str">
        <f t="shared" si="33"/>
        <v/>
      </c>
      <c r="K470" s="22" t="str">
        <f t="shared" si="34"/>
        <v/>
      </c>
    </row>
    <row r="471" spans="1:11" s="22" customFormat="1" x14ac:dyDescent="0.15">
      <c r="A471" s="22" t="str">
        <f>IFERROR(テーブル_Swim015[[#This Row],[競技番号]],"")</f>
        <v/>
      </c>
      <c r="B471" s="22" t="str">
        <f>IFERROR(テーブル_Swim015[[#This Row],[組]],"")</f>
        <v/>
      </c>
      <c r="C471" s="22" t="str">
        <f>IFERROR(テーブル_Swim015[[#This Row],[水路]],"")</f>
        <v/>
      </c>
      <c r="D471" s="22" t="str">
        <f t="shared" si="31"/>
        <v/>
      </c>
      <c r="E471" s="22" t="str">
        <f>IFERROR(テーブル_Swim015[[#This Row],[選手番号]],"")</f>
        <v/>
      </c>
      <c r="F471" s="22" t="str">
        <f>IFERROR(VLOOKUP(E471,Sheet3!A:H,3,0),"")</f>
        <v/>
      </c>
      <c r="G471" s="22" t="str">
        <f>IFERROR(VLOOKUP(E471,Sheet3!A:H,8,0),"")</f>
        <v/>
      </c>
      <c r="H471" s="22" t="str">
        <f>IFERROR(VLOOKUP(E471,Sheet2!A:B,2,0),"")</f>
        <v/>
      </c>
      <c r="I471" s="22" t="str">
        <f t="shared" si="32"/>
        <v/>
      </c>
      <c r="J471" s="22" t="str">
        <f t="shared" si="33"/>
        <v/>
      </c>
      <c r="K471" s="22" t="str">
        <f t="shared" si="34"/>
        <v/>
      </c>
    </row>
    <row r="472" spans="1:11" s="22" customFormat="1" x14ac:dyDescent="0.15">
      <c r="A472" s="22" t="str">
        <f>IFERROR(テーブル_Swim015[[#This Row],[競技番号]],"")</f>
        <v/>
      </c>
      <c r="B472" s="22" t="str">
        <f>IFERROR(テーブル_Swim015[[#This Row],[組]],"")</f>
        <v/>
      </c>
      <c r="C472" s="22" t="str">
        <f>IFERROR(テーブル_Swim015[[#This Row],[水路]],"")</f>
        <v/>
      </c>
      <c r="D472" s="22" t="str">
        <f t="shared" si="31"/>
        <v/>
      </c>
      <c r="E472" s="22" t="str">
        <f>IFERROR(テーブル_Swim015[[#This Row],[選手番号]],"")</f>
        <v/>
      </c>
      <c r="F472" s="22" t="str">
        <f>IFERROR(VLOOKUP(E472,Sheet3!A:H,3,0),"")</f>
        <v/>
      </c>
      <c r="G472" s="22" t="str">
        <f>IFERROR(VLOOKUP(E472,Sheet3!A:H,8,0),"")</f>
        <v/>
      </c>
      <c r="H472" s="22" t="str">
        <f>IFERROR(VLOOKUP(E472,Sheet2!A:B,2,0),"")</f>
        <v/>
      </c>
      <c r="I472" s="22" t="str">
        <f t="shared" si="32"/>
        <v/>
      </c>
      <c r="J472" s="22" t="str">
        <f t="shared" si="33"/>
        <v/>
      </c>
      <c r="K472" s="22" t="str">
        <f t="shared" si="34"/>
        <v/>
      </c>
    </row>
    <row r="473" spans="1:11" s="22" customFormat="1" x14ac:dyDescent="0.15">
      <c r="A473" s="22" t="str">
        <f>IFERROR(テーブル_Swim015[[#This Row],[競技番号]],"")</f>
        <v/>
      </c>
      <c r="B473" s="22" t="str">
        <f>IFERROR(テーブル_Swim015[[#This Row],[組]],"")</f>
        <v/>
      </c>
      <c r="C473" s="22" t="str">
        <f>IFERROR(テーブル_Swim015[[#This Row],[水路]],"")</f>
        <v/>
      </c>
      <c r="D473" s="22" t="str">
        <f t="shared" si="31"/>
        <v/>
      </c>
      <c r="E473" s="22" t="str">
        <f>IFERROR(テーブル_Swim015[[#This Row],[選手番号]],"")</f>
        <v/>
      </c>
      <c r="F473" s="22" t="str">
        <f>IFERROR(VLOOKUP(E473,Sheet3!A:H,3,0),"")</f>
        <v/>
      </c>
      <c r="G473" s="22" t="str">
        <f>IFERROR(VLOOKUP(E473,Sheet3!A:H,8,0),"")</f>
        <v/>
      </c>
      <c r="H473" s="22" t="str">
        <f>IFERROR(VLOOKUP(E473,Sheet2!A:B,2,0),"")</f>
        <v/>
      </c>
      <c r="I473" s="22" t="str">
        <f t="shared" si="32"/>
        <v/>
      </c>
      <c r="J473" s="22" t="str">
        <f t="shared" si="33"/>
        <v/>
      </c>
      <c r="K473" s="22" t="str">
        <f t="shared" si="34"/>
        <v/>
      </c>
    </row>
    <row r="474" spans="1:11" s="22" customFormat="1" x14ac:dyDescent="0.15">
      <c r="A474" s="22" t="str">
        <f>IFERROR(テーブル_Swim015[[#This Row],[競技番号]],"")</f>
        <v/>
      </c>
      <c r="B474" s="22" t="str">
        <f>IFERROR(テーブル_Swim015[[#This Row],[組]],"")</f>
        <v/>
      </c>
      <c r="C474" s="22" t="str">
        <f>IFERROR(テーブル_Swim015[[#This Row],[水路]],"")</f>
        <v/>
      </c>
      <c r="D474" s="22" t="str">
        <f t="shared" si="31"/>
        <v/>
      </c>
      <c r="E474" s="22" t="str">
        <f>IFERROR(テーブル_Swim015[[#This Row],[選手番号]],"")</f>
        <v/>
      </c>
      <c r="F474" s="22" t="str">
        <f>IFERROR(VLOOKUP(E474,Sheet3!A:H,3,0),"")</f>
        <v/>
      </c>
      <c r="G474" s="22" t="str">
        <f>IFERROR(VLOOKUP(E474,Sheet3!A:H,8,0),"")</f>
        <v/>
      </c>
      <c r="H474" s="22" t="str">
        <f>IFERROR(VLOOKUP(E474,Sheet2!A:B,2,0),"")</f>
        <v/>
      </c>
      <c r="I474" s="22" t="str">
        <f t="shared" si="32"/>
        <v/>
      </c>
      <c r="J474" s="22" t="str">
        <f t="shared" si="33"/>
        <v/>
      </c>
      <c r="K474" s="22" t="str">
        <f t="shared" si="34"/>
        <v/>
      </c>
    </row>
    <row r="475" spans="1:11" s="22" customFormat="1" x14ac:dyDescent="0.15">
      <c r="A475" s="22" t="str">
        <f>IFERROR(テーブル_Swim015[[#This Row],[競技番号]],"")</f>
        <v/>
      </c>
      <c r="B475" s="22" t="str">
        <f>IFERROR(テーブル_Swim015[[#This Row],[組]],"")</f>
        <v/>
      </c>
      <c r="C475" s="22" t="str">
        <f>IFERROR(テーブル_Swim015[[#This Row],[水路]],"")</f>
        <v/>
      </c>
      <c r="D475" s="22" t="str">
        <f t="shared" si="31"/>
        <v/>
      </c>
      <c r="E475" s="22" t="str">
        <f>IFERROR(テーブル_Swim015[[#This Row],[選手番号]],"")</f>
        <v/>
      </c>
      <c r="F475" s="22" t="str">
        <f>IFERROR(VLOOKUP(E475,Sheet3!A:H,3,0),"")</f>
        <v/>
      </c>
      <c r="G475" s="22" t="str">
        <f>IFERROR(VLOOKUP(E475,Sheet3!A:H,8,0),"")</f>
        <v/>
      </c>
      <c r="H475" s="22" t="str">
        <f>IFERROR(VLOOKUP(E475,Sheet2!A:B,2,0),"")</f>
        <v/>
      </c>
      <c r="I475" s="22" t="str">
        <f t="shared" si="32"/>
        <v/>
      </c>
      <c r="J475" s="22" t="str">
        <f t="shared" si="33"/>
        <v/>
      </c>
      <c r="K475" s="22" t="str">
        <f t="shared" si="34"/>
        <v/>
      </c>
    </row>
    <row r="476" spans="1:11" s="22" customFormat="1" x14ac:dyDescent="0.15">
      <c r="A476" s="22" t="str">
        <f>IFERROR(テーブル_Swim015[[#This Row],[競技番号]],"")</f>
        <v/>
      </c>
      <c r="B476" s="22" t="str">
        <f>IFERROR(テーブル_Swim015[[#This Row],[組]],"")</f>
        <v/>
      </c>
      <c r="C476" s="22" t="str">
        <f>IFERROR(テーブル_Swim015[[#This Row],[水路]],"")</f>
        <v/>
      </c>
      <c r="D476" s="22" t="str">
        <f t="shared" si="31"/>
        <v/>
      </c>
      <c r="E476" s="22" t="str">
        <f>IFERROR(テーブル_Swim015[[#This Row],[選手番号]],"")</f>
        <v/>
      </c>
      <c r="F476" s="22" t="str">
        <f>IFERROR(VLOOKUP(E476,Sheet3!A:H,3,0),"")</f>
        <v/>
      </c>
      <c r="G476" s="22" t="str">
        <f>IFERROR(VLOOKUP(E476,Sheet3!A:H,8,0),"")</f>
        <v/>
      </c>
      <c r="H476" s="22" t="str">
        <f>IFERROR(VLOOKUP(E476,Sheet2!A:B,2,0),"")</f>
        <v/>
      </c>
      <c r="I476" s="22" t="str">
        <f t="shared" si="32"/>
        <v/>
      </c>
      <c r="J476" s="22" t="str">
        <f t="shared" si="33"/>
        <v/>
      </c>
      <c r="K476" s="22" t="str">
        <f t="shared" si="34"/>
        <v/>
      </c>
    </row>
    <row r="477" spans="1:11" s="22" customFormat="1" x14ac:dyDescent="0.15">
      <c r="A477" s="22" t="str">
        <f>IFERROR(テーブル_Swim015[[#This Row],[競技番号]],"")</f>
        <v/>
      </c>
      <c r="B477" s="22" t="str">
        <f>IFERROR(テーブル_Swim015[[#This Row],[組]],"")</f>
        <v/>
      </c>
      <c r="C477" s="22" t="str">
        <f>IFERROR(テーブル_Swim015[[#This Row],[水路]],"")</f>
        <v/>
      </c>
      <c r="D477" s="22" t="str">
        <f t="shared" si="31"/>
        <v/>
      </c>
      <c r="E477" s="22" t="str">
        <f>IFERROR(テーブル_Swim015[[#This Row],[選手番号]],"")</f>
        <v/>
      </c>
      <c r="F477" s="22" t="str">
        <f>IFERROR(VLOOKUP(E477,Sheet3!A:H,3,0),"")</f>
        <v/>
      </c>
      <c r="G477" s="22" t="str">
        <f>IFERROR(VLOOKUP(E477,Sheet3!A:H,8,0),"")</f>
        <v/>
      </c>
      <c r="H477" s="22" t="str">
        <f>IFERROR(VLOOKUP(E477,Sheet2!A:B,2,0),"")</f>
        <v/>
      </c>
      <c r="I477" s="22" t="str">
        <f t="shared" si="32"/>
        <v/>
      </c>
      <c r="J477" s="22" t="str">
        <f t="shared" si="33"/>
        <v/>
      </c>
      <c r="K477" s="22" t="str">
        <f t="shared" si="34"/>
        <v/>
      </c>
    </row>
    <row r="478" spans="1:11" s="22" customFormat="1" x14ac:dyDescent="0.15">
      <c r="A478" s="22" t="str">
        <f>IFERROR(テーブル_Swim015[[#This Row],[競技番号]],"")</f>
        <v/>
      </c>
      <c r="B478" s="22" t="str">
        <f>IFERROR(テーブル_Swim015[[#This Row],[組]],"")</f>
        <v/>
      </c>
      <c r="C478" s="22" t="str">
        <f>IFERROR(テーブル_Swim015[[#This Row],[水路]],"")</f>
        <v/>
      </c>
      <c r="D478" s="22" t="str">
        <f t="shared" si="31"/>
        <v/>
      </c>
      <c r="E478" s="22" t="str">
        <f>IFERROR(テーブル_Swim015[[#This Row],[選手番号]],"")</f>
        <v/>
      </c>
      <c r="F478" s="22" t="str">
        <f>IFERROR(VLOOKUP(E478,Sheet3!A:H,3,0),"")</f>
        <v/>
      </c>
      <c r="G478" s="22" t="str">
        <f>IFERROR(VLOOKUP(E478,Sheet3!A:H,8,0),"")</f>
        <v/>
      </c>
      <c r="H478" s="22" t="str">
        <f>IFERROR(VLOOKUP(E478,Sheet2!A:B,2,0),"")</f>
        <v/>
      </c>
      <c r="I478" s="22" t="str">
        <f t="shared" si="32"/>
        <v/>
      </c>
      <c r="J478" s="22" t="str">
        <f t="shared" si="33"/>
        <v/>
      </c>
      <c r="K478" s="22" t="str">
        <f t="shared" si="34"/>
        <v/>
      </c>
    </row>
    <row r="479" spans="1:11" s="22" customFormat="1" x14ac:dyDescent="0.15">
      <c r="A479" s="22" t="str">
        <f>IFERROR(テーブル_Swim015[[#This Row],[競技番号]],"")</f>
        <v/>
      </c>
      <c r="B479" s="22" t="str">
        <f>IFERROR(テーブル_Swim015[[#This Row],[組]],"")</f>
        <v/>
      </c>
      <c r="C479" s="22" t="str">
        <f>IFERROR(テーブル_Swim015[[#This Row],[水路]],"")</f>
        <v/>
      </c>
      <c r="D479" s="22" t="str">
        <f t="shared" si="31"/>
        <v/>
      </c>
      <c r="E479" s="22" t="str">
        <f>IFERROR(テーブル_Swim015[[#This Row],[選手番号]],"")</f>
        <v/>
      </c>
      <c r="F479" s="22" t="str">
        <f>IFERROR(VLOOKUP(E479,Sheet3!A:H,3,0),"")</f>
        <v/>
      </c>
      <c r="G479" s="22" t="str">
        <f>IFERROR(VLOOKUP(E479,Sheet3!A:H,8,0),"")</f>
        <v/>
      </c>
      <c r="H479" s="22" t="str">
        <f>IFERROR(VLOOKUP(E479,Sheet2!A:B,2,0),"")</f>
        <v/>
      </c>
      <c r="I479" s="22" t="str">
        <f t="shared" si="32"/>
        <v/>
      </c>
      <c r="J479" s="22" t="str">
        <f t="shared" si="33"/>
        <v/>
      </c>
      <c r="K479" s="22" t="str">
        <f t="shared" si="34"/>
        <v/>
      </c>
    </row>
    <row r="480" spans="1:11" s="22" customFormat="1" x14ac:dyDescent="0.15">
      <c r="A480" s="22" t="str">
        <f>IFERROR(テーブル_Swim015[[#This Row],[競技番号]],"")</f>
        <v/>
      </c>
      <c r="B480" s="22" t="str">
        <f>IFERROR(テーブル_Swim015[[#This Row],[組]],"")</f>
        <v/>
      </c>
      <c r="C480" s="22" t="str">
        <f>IFERROR(テーブル_Swim015[[#This Row],[水路]],"")</f>
        <v/>
      </c>
      <c r="D480" s="22" t="str">
        <f t="shared" si="31"/>
        <v/>
      </c>
      <c r="E480" s="22" t="str">
        <f>IFERROR(テーブル_Swim015[[#This Row],[選手番号]],"")</f>
        <v/>
      </c>
      <c r="F480" s="22" t="str">
        <f>IFERROR(VLOOKUP(E480,Sheet3!A:H,3,0),"")</f>
        <v/>
      </c>
      <c r="G480" s="22" t="str">
        <f>IFERROR(VLOOKUP(E480,Sheet3!A:H,8,0),"")</f>
        <v/>
      </c>
      <c r="H480" s="22" t="str">
        <f>IFERROR(VLOOKUP(E480,Sheet2!A:B,2,0),"")</f>
        <v/>
      </c>
      <c r="I480" s="22" t="str">
        <f t="shared" si="32"/>
        <v/>
      </c>
      <c r="J480" s="22" t="str">
        <f t="shared" si="33"/>
        <v/>
      </c>
      <c r="K480" s="22" t="str">
        <f t="shared" si="34"/>
        <v/>
      </c>
    </row>
    <row r="481" spans="1:11" s="22" customFormat="1" x14ac:dyDescent="0.15">
      <c r="A481" s="22" t="str">
        <f>IFERROR(テーブル_Swim015[[#This Row],[競技番号]],"")</f>
        <v/>
      </c>
      <c r="B481" s="22" t="str">
        <f>IFERROR(テーブル_Swim015[[#This Row],[組]],"")</f>
        <v/>
      </c>
      <c r="C481" s="22" t="str">
        <f>IFERROR(テーブル_Swim015[[#This Row],[水路]],"")</f>
        <v/>
      </c>
      <c r="D481" s="22" t="str">
        <f t="shared" si="31"/>
        <v/>
      </c>
      <c r="E481" s="22" t="str">
        <f>IFERROR(テーブル_Swim015[[#This Row],[選手番号]],"")</f>
        <v/>
      </c>
      <c r="F481" s="22" t="str">
        <f>IFERROR(VLOOKUP(E481,Sheet3!A:H,3,0),"")</f>
        <v/>
      </c>
      <c r="G481" s="22" t="str">
        <f>IFERROR(VLOOKUP(E481,Sheet3!A:H,8,0),"")</f>
        <v/>
      </c>
      <c r="H481" s="22" t="str">
        <f>IFERROR(VLOOKUP(E481,Sheet2!A:B,2,0),"")</f>
        <v/>
      </c>
      <c r="I481" s="22" t="str">
        <f t="shared" si="32"/>
        <v/>
      </c>
      <c r="J481" s="22" t="str">
        <f t="shared" si="33"/>
        <v/>
      </c>
      <c r="K481" s="22" t="str">
        <f t="shared" si="34"/>
        <v/>
      </c>
    </row>
    <row r="482" spans="1:11" s="22" customFormat="1" x14ac:dyDescent="0.15">
      <c r="A482" s="22" t="str">
        <f>IFERROR(テーブル_Swim015[[#This Row],[競技番号]],"")</f>
        <v/>
      </c>
      <c r="B482" s="22" t="str">
        <f>IFERROR(テーブル_Swim015[[#This Row],[組]],"")</f>
        <v/>
      </c>
      <c r="C482" s="22" t="str">
        <f>IFERROR(テーブル_Swim015[[#This Row],[水路]],"")</f>
        <v/>
      </c>
      <c r="D482" s="22" t="str">
        <f t="shared" si="31"/>
        <v/>
      </c>
      <c r="E482" s="22" t="str">
        <f>IFERROR(テーブル_Swim015[[#This Row],[選手番号]],"")</f>
        <v/>
      </c>
      <c r="F482" s="22" t="str">
        <f>IFERROR(VLOOKUP(E482,Sheet3!A:H,3,0),"")</f>
        <v/>
      </c>
      <c r="G482" s="22" t="str">
        <f>IFERROR(VLOOKUP(E482,Sheet3!A:H,8,0),"")</f>
        <v/>
      </c>
      <c r="H482" s="22" t="str">
        <f>IFERROR(VLOOKUP(E482,Sheet2!A:B,2,0),"")</f>
        <v/>
      </c>
      <c r="I482" s="22" t="str">
        <f t="shared" si="32"/>
        <v/>
      </c>
      <c r="J482" s="22" t="str">
        <f t="shared" si="33"/>
        <v/>
      </c>
      <c r="K482" s="22" t="str">
        <f t="shared" si="34"/>
        <v/>
      </c>
    </row>
    <row r="483" spans="1:11" s="22" customFormat="1" x14ac:dyDescent="0.15">
      <c r="A483" s="22" t="str">
        <f>IFERROR(テーブル_Swim015[[#This Row],[競技番号]],"")</f>
        <v/>
      </c>
      <c r="B483" s="22" t="str">
        <f>IFERROR(テーブル_Swim015[[#This Row],[組]],"")</f>
        <v/>
      </c>
      <c r="C483" s="22" t="str">
        <f>IFERROR(テーブル_Swim015[[#This Row],[水路]],"")</f>
        <v/>
      </c>
      <c r="D483" s="22" t="str">
        <f t="shared" si="31"/>
        <v/>
      </c>
      <c r="E483" s="22" t="str">
        <f>IFERROR(テーブル_Swim015[[#This Row],[選手番号]],"")</f>
        <v/>
      </c>
      <c r="F483" s="22" t="str">
        <f>IFERROR(VLOOKUP(E483,Sheet3!A:H,3,0),"")</f>
        <v/>
      </c>
      <c r="G483" s="22" t="str">
        <f>IFERROR(VLOOKUP(E483,Sheet3!A:H,8,0),"")</f>
        <v/>
      </c>
      <c r="H483" s="22" t="str">
        <f>IFERROR(VLOOKUP(E483,Sheet2!A:B,2,0),"")</f>
        <v/>
      </c>
      <c r="I483" s="22" t="str">
        <f t="shared" si="32"/>
        <v/>
      </c>
      <c r="J483" s="22" t="str">
        <f t="shared" si="33"/>
        <v/>
      </c>
      <c r="K483" s="22" t="str">
        <f t="shared" si="34"/>
        <v/>
      </c>
    </row>
    <row r="484" spans="1:11" s="22" customFormat="1" x14ac:dyDescent="0.15">
      <c r="A484" s="22" t="str">
        <f>IFERROR(テーブル_Swim015[[#This Row],[競技番号]],"")</f>
        <v/>
      </c>
      <c r="B484" s="22" t="str">
        <f>IFERROR(テーブル_Swim015[[#This Row],[組]],"")</f>
        <v/>
      </c>
      <c r="C484" s="22" t="str">
        <f>IFERROR(テーブル_Swim015[[#This Row],[水路]],"")</f>
        <v/>
      </c>
      <c r="D484" s="22" t="str">
        <f t="shared" si="31"/>
        <v/>
      </c>
      <c r="E484" s="22" t="str">
        <f>IFERROR(テーブル_Swim015[[#This Row],[選手番号]],"")</f>
        <v/>
      </c>
      <c r="F484" s="22" t="str">
        <f>IFERROR(VLOOKUP(E484,Sheet3!A:H,3,0),"")</f>
        <v/>
      </c>
      <c r="G484" s="22" t="str">
        <f>IFERROR(VLOOKUP(E484,Sheet3!A:H,8,0),"")</f>
        <v/>
      </c>
      <c r="H484" s="22" t="str">
        <f>IFERROR(VLOOKUP(E484,Sheet2!A:B,2,0),"")</f>
        <v/>
      </c>
      <c r="I484" s="22" t="str">
        <f t="shared" si="32"/>
        <v/>
      </c>
      <c r="J484" s="22" t="str">
        <f t="shared" si="33"/>
        <v/>
      </c>
      <c r="K484" s="22" t="str">
        <f t="shared" si="34"/>
        <v/>
      </c>
    </row>
    <row r="485" spans="1:11" s="22" customFormat="1" x14ac:dyDescent="0.15">
      <c r="A485" s="22" t="str">
        <f>IFERROR(テーブル_Swim015[[#This Row],[競技番号]],"")</f>
        <v/>
      </c>
      <c r="B485" s="22" t="str">
        <f>IFERROR(テーブル_Swim015[[#This Row],[組]],"")</f>
        <v/>
      </c>
      <c r="C485" s="22" t="str">
        <f>IFERROR(テーブル_Swim015[[#This Row],[水路]],"")</f>
        <v/>
      </c>
      <c r="D485" s="22" t="str">
        <f t="shared" si="31"/>
        <v/>
      </c>
      <c r="E485" s="22" t="str">
        <f>IFERROR(テーブル_Swim015[[#This Row],[選手番号]],"")</f>
        <v/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32"/>
        <v/>
      </c>
      <c r="J485" s="22" t="str">
        <f t="shared" si="33"/>
        <v/>
      </c>
      <c r="K485" s="22" t="str">
        <f t="shared" si="34"/>
        <v/>
      </c>
    </row>
    <row r="486" spans="1:11" s="22" customFormat="1" x14ac:dyDescent="0.15">
      <c r="A486" s="22" t="str">
        <f>IFERROR(テーブル_Swim015[[#This Row],[競技番号]],"")</f>
        <v/>
      </c>
      <c r="B486" s="22" t="str">
        <f>IFERROR(テーブル_Swim015[[#This Row],[組]],"")</f>
        <v/>
      </c>
      <c r="C486" s="22" t="str">
        <f>IFERROR(テーブル_Swim015[[#This Row],[水路]],"")</f>
        <v/>
      </c>
      <c r="D486" s="22" t="str">
        <f t="shared" si="31"/>
        <v/>
      </c>
      <c r="E486" s="22" t="str">
        <f>IFERROR(テーブル_Swim015[[#This Row],[選手番号]],"")</f>
        <v/>
      </c>
      <c r="F486" s="22" t="str">
        <f>IFERROR(VLOOKUP(E486,Sheet3!A:H,3,0),"")</f>
        <v/>
      </c>
      <c r="G486" s="22" t="str">
        <f>IFERROR(VLOOKUP(E486,Sheet3!A:H,8,0),"")</f>
        <v/>
      </c>
      <c r="H486" s="22" t="str">
        <f>IFERROR(VLOOKUP(E486,Sheet2!A:B,2,0),"")</f>
        <v/>
      </c>
      <c r="I486" s="22" t="str">
        <f t="shared" si="32"/>
        <v/>
      </c>
      <c r="J486" s="22" t="str">
        <f t="shared" si="33"/>
        <v/>
      </c>
      <c r="K486" s="22" t="str">
        <f t="shared" si="34"/>
        <v/>
      </c>
    </row>
    <row r="487" spans="1:11" s="22" customFormat="1" x14ac:dyDescent="0.15">
      <c r="A487" s="22" t="str">
        <f>IFERROR(テーブル_Swim015[[#This Row],[競技番号]],"")</f>
        <v/>
      </c>
      <c r="B487" s="22" t="str">
        <f>IFERROR(テーブル_Swim015[[#This Row],[組]],"")</f>
        <v/>
      </c>
      <c r="C487" s="22" t="str">
        <f>IFERROR(テーブル_Swim015[[#This Row],[水路]],"")</f>
        <v/>
      </c>
      <c r="D487" s="22" t="str">
        <f t="shared" si="31"/>
        <v/>
      </c>
      <c r="E487" s="22" t="str">
        <f>IFERROR(テーブル_Swim015[[#This Row],[選手番号]],"")</f>
        <v/>
      </c>
      <c r="F487" s="22" t="str">
        <f>IFERROR(VLOOKUP(E487,Sheet3!A:H,3,0),"")</f>
        <v/>
      </c>
      <c r="G487" s="22" t="str">
        <f>IFERROR(VLOOKUP(E487,Sheet3!A:H,8,0),"")</f>
        <v/>
      </c>
      <c r="H487" s="22" t="str">
        <f>IFERROR(VLOOKUP(E487,Sheet2!A:B,2,0),"")</f>
        <v/>
      </c>
      <c r="I487" s="22" t="str">
        <f t="shared" si="32"/>
        <v/>
      </c>
      <c r="J487" s="22" t="str">
        <f t="shared" si="33"/>
        <v/>
      </c>
      <c r="K487" s="22" t="str">
        <f t="shared" si="34"/>
        <v/>
      </c>
    </row>
    <row r="488" spans="1:11" s="22" customFormat="1" x14ac:dyDescent="0.15">
      <c r="A488" s="22" t="str">
        <f>IFERROR(テーブル_Swim015[[#This Row],[競技番号]],"")</f>
        <v/>
      </c>
      <c r="B488" s="22" t="str">
        <f>IFERROR(テーブル_Swim015[[#This Row],[組]],"")</f>
        <v/>
      </c>
      <c r="C488" s="22" t="str">
        <f>IFERROR(テーブル_Swim015[[#This Row],[水路]],"")</f>
        <v/>
      </c>
      <c r="D488" s="22" t="str">
        <f t="shared" si="31"/>
        <v/>
      </c>
      <c r="E488" s="22" t="str">
        <f>IFERROR(テーブル_Swim015[[#This Row],[選手番号]],"")</f>
        <v/>
      </c>
      <c r="F488" s="22" t="str">
        <f>IFERROR(VLOOKUP(E488,Sheet3!A:H,3,0),"")</f>
        <v/>
      </c>
      <c r="G488" s="22" t="str">
        <f>IFERROR(VLOOKUP(E488,Sheet3!A:H,8,0),"")</f>
        <v/>
      </c>
      <c r="H488" s="22" t="str">
        <f>IFERROR(VLOOKUP(E488,Sheet2!A:B,2,0),"")</f>
        <v/>
      </c>
      <c r="I488" s="22" t="str">
        <f t="shared" si="32"/>
        <v/>
      </c>
      <c r="J488" s="22" t="str">
        <f t="shared" si="33"/>
        <v/>
      </c>
      <c r="K488" s="22" t="str">
        <f t="shared" si="34"/>
        <v/>
      </c>
    </row>
    <row r="489" spans="1:11" s="22" customFormat="1" x14ac:dyDescent="0.15">
      <c r="A489" s="22" t="str">
        <f>IFERROR(テーブル_Swim015[[#This Row],[競技番号]],"")</f>
        <v/>
      </c>
      <c r="B489" s="22" t="str">
        <f>IFERROR(テーブル_Swim015[[#This Row],[組]],"")</f>
        <v/>
      </c>
      <c r="C489" s="22" t="str">
        <f>IFERROR(テーブル_Swim015[[#This Row],[水路]],"")</f>
        <v/>
      </c>
      <c r="D489" s="22" t="str">
        <f t="shared" si="31"/>
        <v/>
      </c>
      <c r="E489" s="22" t="str">
        <f>IFERROR(テーブル_Swim015[[#This Row],[選手番号]],"")</f>
        <v/>
      </c>
      <c r="F489" s="22" t="str">
        <f>IFERROR(VLOOKUP(E489,Sheet3!A:H,3,0),"")</f>
        <v/>
      </c>
      <c r="G489" s="22" t="str">
        <f>IFERROR(VLOOKUP(E489,Sheet3!A:H,8,0),"")</f>
        <v/>
      </c>
      <c r="H489" s="22" t="str">
        <f>IFERROR(VLOOKUP(E489,Sheet2!A:B,2,0),"")</f>
        <v/>
      </c>
      <c r="I489" s="22" t="str">
        <f t="shared" si="32"/>
        <v/>
      </c>
      <c r="J489" s="22" t="str">
        <f t="shared" si="33"/>
        <v/>
      </c>
      <c r="K489" s="22" t="str">
        <f t="shared" si="34"/>
        <v/>
      </c>
    </row>
    <row r="490" spans="1:11" s="22" customFormat="1" x14ac:dyDescent="0.15">
      <c r="A490" s="22" t="str">
        <f>IFERROR(テーブル_Swim015[[#This Row],[競技番号]],"")</f>
        <v/>
      </c>
      <c r="B490" s="22" t="str">
        <f>IFERROR(テーブル_Swim015[[#This Row],[組]],"")</f>
        <v/>
      </c>
      <c r="C490" s="22" t="str">
        <f>IFERROR(テーブル_Swim015[[#This Row],[水路]],"")</f>
        <v/>
      </c>
      <c r="D490" s="22" t="str">
        <f t="shared" si="31"/>
        <v/>
      </c>
      <c r="E490" s="22" t="str">
        <f>IFERROR(テーブル_Swim015[[#This Row],[選手番号]],"")</f>
        <v/>
      </c>
      <c r="F490" s="22" t="str">
        <f>IFERROR(VLOOKUP(E490,Sheet3!A:H,3,0),"")</f>
        <v/>
      </c>
      <c r="G490" s="22" t="str">
        <f>IFERROR(VLOOKUP(E490,Sheet3!A:H,8,0),"")</f>
        <v/>
      </c>
      <c r="H490" s="22" t="str">
        <f>IFERROR(VLOOKUP(E490,Sheet2!A:B,2,0),"")</f>
        <v/>
      </c>
      <c r="I490" s="22" t="str">
        <f t="shared" si="32"/>
        <v/>
      </c>
      <c r="J490" s="22" t="str">
        <f t="shared" si="33"/>
        <v/>
      </c>
      <c r="K490" s="22" t="str">
        <f t="shared" si="34"/>
        <v/>
      </c>
    </row>
    <row r="491" spans="1:11" s="22" customFormat="1" x14ac:dyDescent="0.15">
      <c r="A491" s="22" t="str">
        <f>IFERROR(テーブル_Swim015[[#This Row],[競技番号]],"")</f>
        <v/>
      </c>
      <c r="B491" s="22" t="str">
        <f>IFERROR(テーブル_Swim015[[#This Row],[組]],"")</f>
        <v/>
      </c>
      <c r="C491" s="22" t="str">
        <f>IFERROR(テーブル_Swim015[[#This Row],[水路]],"")</f>
        <v/>
      </c>
      <c r="D491" s="22" t="str">
        <f t="shared" si="31"/>
        <v/>
      </c>
      <c r="E491" s="22" t="str">
        <f>IFERROR(テーブル_Swim015[[#This Row],[選手番号]],"")</f>
        <v/>
      </c>
      <c r="F491" s="22" t="str">
        <f>IFERROR(VLOOKUP(E491,Sheet3!A:H,3,0),"")</f>
        <v/>
      </c>
      <c r="G491" s="22" t="str">
        <f>IFERROR(VLOOKUP(E491,Sheet3!A:H,8,0),"")</f>
        <v/>
      </c>
      <c r="H491" s="22" t="str">
        <f>IFERROR(VLOOKUP(E491,Sheet2!A:B,2,0),"")</f>
        <v/>
      </c>
      <c r="I491" s="22" t="str">
        <f t="shared" si="32"/>
        <v/>
      </c>
      <c r="J491" s="22" t="str">
        <f t="shared" si="33"/>
        <v/>
      </c>
      <c r="K491" s="22" t="str">
        <f t="shared" si="34"/>
        <v/>
      </c>
    </row>
    <row r="492" spans="1:11" s="22" customFormat="1" x14ac:dyDescent="0.15">
      <c r="A492" s="22" t="str">
        <f>IFERROR(テーブル_Swim015[[#This Row],[競技番号]],"")</f>
        <v/>
      </c>
      <c r="B492" s="22" t="str">
        <f>IFERROR(テーブル_Swim015[[#This Row],[組]],"")</f>
        <v/>
      </c>
      <c r="C492" s="22" t="str">
        <f>IFERROR(テーブル_Swim015[[#This Row],[水路]],"")</f>
        <v/>
      </c>
      <c r="D492" s="22" t="str">
        <f t="shared" si="31"/>
        <v/>
      </c>
      <c r="E492" s="22" t="str">
        <f>IFERROR(テーブル_Swim015[[#This Row],[選手番号]],"")</f>
        <v/>
      </c>
      <c r="F492" s="22" t="str">
        <f>IFERROR(VLOOKUP(E492,Sheet3!A:H,3,0),"")</f>
        <v/>
      </c>
      <c r="G492" s="22" t="str">
        <f>IFERROR(VLOOKUP(E492,Sheet3!A:H,8,0),"")</f>
        <v/>
      </c>
      <c r="H492" s="22" t="str">
        <f>IFERROR(VLOOKUP(E492,Sheet2!A:B,2,0),"")</f>
        <v/>
      </c>
      <c r="I492" s="22" t="str">
        <f t="shared" si="32"/>
        <v/>
      </c>
      <c r="J492" s="22" t="str">
        <f t="shared" si="33"/>
        <v/>
      </c>
      <c r="K492" s="22" t="str">
        <f t="shared" si="34"/>
        <v/>
      </c>
    </row>
    <row r="493" spans="1:11" s="22" customFormat="1" x14ac:dyDescent="0.15">
      <c r="A493" s="22" t="str">
        <f>IFERROR(テーブル_Swim015[[#This Row],[競技番号]],"")</f>
        <v/>
      </c>
      <c r="B493" s="22" t="str">
        <f>IFERROR(テーブル_Swim015[[#This Row],[組]],"")</f>
        <v/>
      </c>
      <c r="C493" s="22" t="str">
        <f>IFERROR(テーブル_Swim015[[#This Row],[水路]],"")</f>
        <v/>
      </c>
      <c r="D493" s="22" t="str">
        <f t="shared" si="31"/>
        <v/>
      </c>
      <c r="E493" s="22" t="str">
        <f>IFERROR(テーブル_Swim015[[#This Row],[選手番号]],"")</f>
        <v/>
      </c>
      <c r="F493" s="22" t="str">
        <f>IFERROR(VLOOKUP(E493,Sheet3!A:H,3,0),"")</f>
        <v/>
      </c>
      <c r="G493" s="22" t="str">
        <f>IFERROR(VLOOKUP(E493,Sheet3!A:H,8,0),"")</f>
        <v/>
      </c>
      <c r="H493" s="22" t="str">
        <f>IFERROR(VLOOKUP(E493,Sheet2!A:B,2,0),"")</f>
        <v/>
      </c>
      <c r="I493" s="22" t="str">
        <f t="shared" si="32"/>
        <v/>
      </c>
      <c r="J493" s="22" t="str">
        <f t="shared" si="33"/>
        <v/>
      </c>
      <c r="K493" s="22" t="str">
        <f t="shared" si="34"/>
        <v/>
      </c>
    </row>
    <row r="494" spans="1:11" s="22" customFormat="1" x14ac:dyDescent="0.15">
      <c r="A494" s="22" t="str">
        <f>IFERROR(テーブル_Swim015[[#This Row],[競技番号]],"")</f>
        <v/>
      </c>
      <c r="B494" s="22" t="str">
        <f>IFERROR(テーブル_Swim015[[#This Row],[組]],"")</f>
        <v/>
      </c>
      <c r="C494" s="22" t="str">
        <f>IFERROR(テーブル_Swim015[[#This Row],[水路]],"")</f>
        <v/>
      </c>
      <c r="D494" s="22" t="str">
        <f t="shared" si="31"/>
        <v/>
      </c>
      <c r="E494" s="22" t="str">
        <f>IFERROR(テーブル_Swim015[[#This Row],[選手番号]],"")</f>
        <v/>
      </c>
      <c r="F494" s="22" t="str">
        <f>IFERROR(VLOOKUP(E494,Sheet3!A:H,3,0),"")</f>
        <v/>
      </c>
      <c r="G494" s="22" t="str">
        <f>IFERROR(VLOOKUP(E494,Sheet3!A:H,8,0),"")</f>
        <v/>
      </c>
      <c r="H494" s="22" t="str">
        <f>IFERROR(VLOOKUP(E494,Sheet2!A:B,2,0),"")</f>
        <v/>
      </c>
      <c r="I494" s="22" t="str">
        <f t="shared" si="32"/>
        <v/>
      </c>
      <c r="J494" s="22" t="str">
        <f t="shared" si="33"/>
        <v/>
      </c>
      <c r="K494" s="22" t="str">
        <f t="shared" si="34"/>
        <v/>
      </c>
    </row>
    <row r="495" spans="1:11" s="22" customFormat="1" x14ac:dyDescent="0.15">
      <c r="A495" s="22" t="str">
        <f>IFERROR(テーブル_Swim015[[#This Row],[競技番号]],"")</f>
        <v/>
      </c>
      <c r="B495" s="22" t="str">
        <f>IFERROR(テーブル_Swim015[[#This Row],[組]],"")</f>
        <v/>
      </c>
      <c r="C495" s="22" t="str">
        <f>IFERROR(テーブル_Swim015[[#This Row],[水路]],"")</f>
        <v/>
      </c>
      <c r="D495" s="22" t="str">
        <f t="shared" si="31"/>
        <v/>
      </c>
      <c r="E495" s="22" t="str">
        <f>IFERROR(テーブル_Swim015[[#This Row],[選手番号]],"")</f>
        <v/>
      </c>
      <c r="F495" s="22" t="str">
        <f>IFERROR(VLOOKUP(E495,Sheet3!A:H,3,0),"")</f>
        <v/>
      </c>
      <c r="G495" s="22" t="str">
        <f>IFERROR(VLOOKUP(E495,Sheet3!A:H,8,0),"")</f>
        <v/>
      </c>
      <c r="H495" s="22" t="str">
        <f>IFERROR(VLOOKUP(E495,Sheet2!A:B,2,0),"")</f>
        <v/>
      </c>
      <c r="I495" s="22" t="str">
        <f t="shared" si="32"/>
        <v/>
      </c>
      <c r="J495" s="22" t="str">
        <f t="shared" si="33"/>
        <v/>
      </c>
      <c r="K495" s="22" t="str">
        <f t="shared" si="34"/>
        <v/>
      </c>
    </row>
    <row r="496" spans="1:11" s="22" customFormat="1" x14ac:dyDescent="0.15">
      <c r="A496" s="22" t="str">
        <f>IFERROR(テーブル_Swim015[[#This Row],[競技番号]],"")</f>
        <v/>
      </c>
      <c r="B496" s="22" t="str">
        <f>IFERROR(テーブル_Swim015[[#This Row],[組]],"")</f>
        <v/>
      </c>
      <c r="C496" s="22" t="str">
        <f>IFERROR(テーブル_Swim015[[#This Row],[水路]],"")</f>
        <v/>
      </c>
      <c r="D496" s="22" t="str">
        <f t="shared" si="31"/>
        <v/>
      </c>
      <c r="E496" s="22" t="str">
        <f>IFERROR(テーブル_Swim015[[#This Row],[選手番号]],"")</f>
        <v/>
      </c>
      <c r="F496" s="22" t="str">
        <f>IFERROR(VLOOKUP(E496,Sheet3!A:H,3,0),"")</f>
        <v/>
      </c>
      <c r="G496" s="22" t="str">
        <f>IFERROR(VLOOKUP(E496,Sheet3!A:H,8,0),"")</f>
        <v/>
      </c>
      <c r="H496" s="22" t="str">
        <f>IFERROR(VLOOKUP(E496,Sheet2!A:B,2,0),"")</f>
        <v/>
      </c>
      <c r="I496" s="22" t="str">
        <f t="shared" si="32"/>
        <v/>
      </c>
      <c r="J496" s="22" t="str">
        <f t="shared" si="33"/>
        <v/>
      </c>
      <c r="K496" s="22" t="str">
        <f t="shared" si="34"/>
        <v/>
      </c>
    </row>
    <row r="497" spans="1:11" s="22" customFormat="1" x14ac:dyDescent="0.15">
      <c r="A497" s="22" t="str">
        <f>IFERROR(テーブル_Swim015[[#This Row],[競技番号]],"")</f>
        <v/>
      </c>
      <c r="B497" s="22" t="str">
        <f>IFERROR(テーブル_Swim015[[#This Row],[組]],"")</f>
        <v/>
      </c>
      <c r="C497" s="22" t="str">
        <f>IFERROR(テーブル_Swim015[[#This Row],[水路]],"")</f>
        <v/>
      </c>
      <c r="D497" s="22" t="str">
        <f t="shared" si="31"/>
        <v/>
      </c>
      <c r="E497" s="22" t="str">
        <f>IFERROR(テーブル_Swim015[[#This Row],[選手番号]],"")</f>
        <v/>
      </c>
      <c r="F497" s="22" t="str">
        <f>IFERROR(VLOOKUP(E497,Sheet3!A:H,3,0),"")</f>
        <v/>
      </c>
      <c r="G497" s="22" t="str">
        <f>IFERROR(VLOOKUP(E497,Sheet3!A:H,8,0),"")</f>
        <v/>
      </c>
      <c r="H497" s="22" t="str">
        <f>IFERROR(VLOOKUP(E497,Sheet2!A:B,2,0),"")</f>
        <v/>
      </c>
      <c r="I497" s="22" t="str">
        <f t="shared" si="32"/>
        <v/>
      </c>
      <c r="J497" s="22" t="str">
        <f t="shared" si="33"/>
        <v/>
      </c>
      <c r="K497" s="22" t="str">
        <f t="shared" si="34"/>
        <v/>
      </c>
    </row>
    <row r="498" spans="1:11" s="22" customFormat="1" x14ac:dyDescent="0.15">
      <c r="A498" s="22" t="str">
        <f>IFERROR(テーブル_Swim015[[#This Row],[競技番号]],"")</f>
        <v/>
      </c>
      <c r="B498" s="22" t="str">
        <f>IFERROR(テーブル_Swim015[[#This Row],[組]],"")</f>
        <v/>
      </c>
      <c r="C498" s="22" t="str">
        <f>IFERROR(テーブル_Swim015[[#This Row],[水路]],"")</f>
        <v/>
      </c>
      <c r="D498" s="22" t="str">
        <f t="shared" si="31"/>
        <v/>
      </c>
      <c r="E498" s="22" t="str">
        <f>IFERROR(テーブル_Swim015[[#This Row],[選手番号]],"")</f>
        <v/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32"/>
        <v/>
      </c>
      <c r="J498" s="22" t="str">
        <f t="shared" si="33"/>
        <v/>
      </c>
      <c r="K498" s="22" t="str">
        <f t="shared" si="34"/>
        <v/>
      </c>
    </row>
    <row r="499" spans="1:11" s="22" customFormat="1" x14ac:dyDescent="0.15">
      <c r="A499" s="22" t="str">
        <f>IFERROR(テーブル_Swim015[[#This Row],[競技番号]],"")</f>
        <v/>
      </c>
      <c r="B499" s="22" t="str">
        <f>IFERROR(テーブル_Swim015[[#This Row],[組]],"")</f>
        <v/>
      </c>
      <c r="C499" s="22" t="str">
        <f>IFERROR(テーブル_Swim015[[#This Row],[水路]],"")</f>
        <v/>
      </c>
      <c r="D499" s="22" t="str">
        <f t="shared" si="31"/>
        <v/>
      </c>
      <c r="E499" s="22" t="str">
        <f>IFERROR(テーブル_Swim015[[#This Row],[選手番号]],"")</f>
        <v/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32"/>
        <v/>
      </c>
      <c r="J499" s="22" t="str">
        <f t="shared" si="33"/>
        <v/>
      </c>
      <c r="K499" s="22" t="str">
        <f t="shared" si="34"/>
        <v/>
      </c>
    </row>
    <row r="500" spans="1:11" s="22" customFormat="1" x14ac:dyDescent="0.15">
      <c r="A500" s="22" t="str">
        <f>IFERROR(テーブル_Swim015[[#This Row],[競技番号]],"")</f>
        <v/>
      </c>
      <c r="B500" s="22" t="str">
        <f>IFERROR(テーブル_Swim015[[#This Row],[組]],"")</f>
        <v/>
      </c>
      <c r="C500" s="22" t="str">
        <f>IFERROR(テーブル_Swim015[[#This Row],[水路]],"")</f>
        <v/>
      </c>
      <c r="D500" s="22" t="str">
        <f t="shared" si="31"/>
        <v/>
      </c>
      <c r="E500" s="22" t="str">
        <f>IFERROR(テーブル_Swim015[[#This Row],[選手番号]],"")</f>
        <v/>
      </c>
      <c r="F500" s="22" t="str">
        <f>IFERROR(VLOOKUP(E500,Sheet3!A:H,3,0),"")</f>
        <v/>
      </c>
      <c r="G500" s="22" t="str">
        <f>IFERROR(VLOOKUP(E500,Sheet3!A:H,8,0),"")</f>
        <v/>
      </c>
      <c r="H500" s="22" t="str">
        <f>IFERROR(VLOOKUP(E500,Sheet2!A:B,2,0),"")</f>
        <v/>
      </c>
      <c r="I500" s="22" t="str">
        <f t="shared" si="32"/>
        <v/>
      </c>
      <c r="J500" s="22" t="str">
        <f t="shared" si="33"/>
        <v/>
      </c>
      <c r="K500" s="22" t="str">
        <f t="shared" si="34"/>
        <v/>
      </c>
    </row>
    <row r="501" spans="1:11" s="22" customFormat="1" x14ac:dyDescent="0.15">
      <c r="A501" s="22" t="str">
        <f>IFERROR(テーブル_Swim015[[#This Row],[競技番号]],"")</f>
        <v/>
      </c>
      <c r="B501" s="22" t="str">
        <f>IFERROR(テーブル_Swim015[[#This Row],[組]],"")</f>
        <v/>
      </c>
      <c r="C501" s="22" t="str">
        <f>IFERROR(テーブル_Swim015[[#This Row],[水路]],"")</f>
        <v/>
      </c>
      <c r="D501" s="22" t="str">
        <f t="shared" si="31"/>
        <v/>
      </c>
      <c r="E501" s="22" t="str">
        <f>IFERROR(テーブル_Swim015[[#This Row],[選手番号]],"")</f>
        <v/>
      </c>
      <c r="F501" s="22" t="str">
        <f>IFERROR(VLOOKUP(E501,Sheet3!A:H,3,0),"")</f>
        <v/>
      </c>
      <c r="G501" s="22" t="str">
        <f>IFERROR(VLOOKUP(E501,Sheet3!A:H,8,0),"")</f>
        <v/>
      </c>
      <c r="H501" s="22" t="str">
        <f>IFERROR(VLOOKUP(E501,Sheet2!A:B,2,0),"")</f>
        <v/>
      </c>
      <c r="I501" s="22" t="str">
        <f t="shared" si="32"/>
        <v/>
      </c>
      <c r="J501" s="22" t="str">
        <f t="shared" si="33"/>
        <v/>
      </c>
      <c r="K501" s="22" t="str">
        <f t="shared" si="34"/>
        <v/>
      </c>
    </row>
    <row r="502" spans="1:11" s="22" customFormat="1" x14ac:dyDescent="0.15">
      <c r="A502" s="22" t="str">
        <f>IFERROR(テーブル_Swim015[[#This Row],[競技番号]],"")</f>
        <v/>
      </c>
      <c r="B502" s="22" t="str">
        <f>IFERROR(テーブル_Swim015[[#This Row],[組]],"")</f>
        <v/>
      </c>
      <c r="C502" s="22" t="str">
        <f>IFERROR(テーブル_Swim015[[#This Row],[水路]],"")</f>
        <v/>
      </c>
      <c r="D502" s="22" t="str">
        <f t="shared" si="31"/>
        <v/>
      </c>
      <c r="E502" s="22" t="str">
        <f>IFERROR(テーブル_Swim015[[#This Row],[選手番号]],"")</f>
        <v/>
      </c>
      <c r="F502" s="22" t="str">
        <f>IFERROR(VLOOKUP(E502,Sheet3!A:H,3,0),"")</f>
        <v/>
      </c>
      <c r="G502" s="22" t="str">
        <f>IFERROR(VLOOKUP(E502,Sheet3!A:H,8,0),"")</f>
        <v/>
      </c>
      <c r="H502" s="22" t="str">
        <f>IFERROR(VLOOKUP(E502,Sheet2!A:B,2,0),"")</f>
        <v/>
      </c>
      <c r="I502" s="22" t="str">
        <f t="shared" si="32"/>
        <v/>
      </c>
      <c r="J502" s="22" t="str">
        <f t="shared" si="33"/>
        <v/>
      </c>
      <c r="K502" s="22" t="str">
        <f t="shared" si="34"/>
        <v/>
      </c>
    </row>
    <row r="503" spans="1:11" s="22" customFormat="1" x14ac:dyDescent="0.15">
      <c r="A503" s="22" t="str">
        <f>IFERROR(テーブル_Swim015[[#This Row],[競技番号]],"")</f>
        <v/>
      </c>
      <c r="B503" s="22" t="str">
        <f>IFERROR(テーブル_Swim015[[#This Row],[組]],"")</f>
        <v/>
      </c>
      <c r="C503" s="22" t="str">
        <f>IFERROR(テーブル_Swim015[[#This Row],[水路]],"")</f>
        <v/>
      </c>
      <c r="D503" s="22" t="str">
        <f t="shared" si="31"/>
        <v/>
      </c>
      <c r="E503" s="22" t="str">
        <f>IFERROR(テーブル_Swim015[[#This Row],[選手番号]],"")</f>
        <v/>
      </c>
      <c r="F503" s="22" t="str">
        <f>IFERROR(VLOOKUP(E503,Sheet3!A:H,3,0),"")</f>
        <v/>
      </c>
      <c r="G503" s="22" t="str">
        <f>IFERROR(VLOOKUP(E503,Sheet3!A:H,8,0),"")</f>
        <v/>
      </c>
      <c r="H503" s="22" t="str">
        <f>IFERROR(VLOOKUP(E503,Sheet2!A:B,2,0),"")</f>
        <v/>
      </c>
      <c r="I503" s="22" t="str">
        <f t="shared" si="32"/>
        <v/>
      </c>
      <c r="J503" s="22" t="str">
        <f t="shared" si="33"/>
        <v/>
      </c>
      <c r="K503" s="22" t="str">
        <f t="shared" si="34"/>
        <v/>
      </c>
    </row>
    <row r="504" spans="1:11" s="22" customFormat="1" x14ac:dyDescent="0.15">
      <c r="A504" s="22" t="str">
        <f>IFERROR(テーブル_Swim015[[#This Row],[競技番号]],"")</f>
        <v/>
      </c>
      <c r="B504" s="22" t="str">
        <f>IFERROR(テーブル_Swim015[[#This Row],[組]],"")</f>
        <v/>
      </c>
      <c r="C504" s="22" t="str">
        <f>IFERROR(テーブル_Swim015[[#This Row],[水路]],"")</f>
        <v/>
      </c>
      <c r="D504" s="22" t="str">
        <f t="shared" si="31"/>
        <v/>
      </c>
      <c r="E504" s="22" t="str">
        <f>IFERROR(テーブル_Swim015[[#This Row],[選手番号]],"")</f>
        <v/>
      </c>
      <c r="F504" s="22" t="str">
        <f>IFERROR(VLOOKUP(E504,Sheet3!A:H,3,0),"")</f>
        <v/>
      </c>
      <c r="G504" s="22" t="str">
        <f>IFERROR(VLOOKUP(E504,Sheet3!A:H,8,0),"")</f>
        <v/>
      </c>
      <c r="H504" s="22" t="str">
        <f>IFERROR(VLOOKUP(E504,Sheet2!A:B,2,0),"")</f>
        <v/>
      </c>
      <c r="I504" s="22" t="str">
        <f t="shared" si="32"/>
        <v/>
      </c>
      <c r="J504" s="22" t="str">
        <f t="shared" si="33"/>
        <v/>
      </c>
      <c r="K504" s="22" t="str">
        <f t="shared" si="34"/>
        <v/>
      </c>
    </row>
    <row r="505" spans="1:11" s="22" customFormat="1" x14ac:dyDescent="0.15">
      <c r="A505" s="22" t="str">
        <f>IFERROR(テーブル_Swim015[[#This Row],[競技番号]],"")</f>
        <v/>
      </c>
      <c r="B505" s="22" t="str">
        <f>IFERROR(テーブル_Swim015[[#This Row],[組]],"")</f>
        <v/>
      </c>
      <c r="C505" s="22" t="str">
        <f>IFERROR(テーブル_Swim015[[#This Row],[水路]],"")</f>
        <v/>
      </c>
      <c r="D505" s="22" t="str">
        <f t="shared" si="31"/>
        <v/>
      </c>
      <c r="E505" s="22" t="str">
        <f>IFERROR(テーブル_Swim015[[#This Row],[選手番号]],"")</f>
        <v/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/>
      </c>
      <c r="J505" s="22" t="str">
        <f t="shared" si="33"/>
        <v/>
      </c>
      <c r="K505" s="22" t="str">
        <f t="shared" si="34"/>
        <v/>
      </c>
    </row>
    <row r="506" spans="1:11" s="22" customFormat="1" x14ac:dyDescent="0.15">
      <c r="A506" s="22" t="str">
        <f>IFERROR(テーブル_Swim015[[#This Row],[競技番号]],"")</f>
        <v/>
      </c>
      <c r="B506" s="22" t="str">
        <f>IFERROR(テーブル_Swim015[[#This Row],[組]],"")</f>
        <v/>
      </c>
      <c r="C506" s="22" t="str">
        <f>IFERROR(テーブル_Swim015[[#This Row],[水路]],"")</f>
        <v/>
      </c>
      <c r="D506" s="22" t="str">
        <f t="shared" si="31"/>
        <v/>
      </c>
      <c r="E506" s="22" t="str">
        <f>IFERROR(テーブル_Swim015[[#This Row],[選手番号]],"")</f>
        <v/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32"/>
        <v/>
      </c>
      <c r="J506" s="22" t="str">
        <f t="shared" si="33"/>
        <v/>
      </c>
      <c r="K506" s="22" t="str">
        <f t="shared" si="34"/>
        <v/>
      </c>
    </row>
    <row r="507" spans="1:11" s="22" customFormat="1" x14ac:dyDescent="0.15">
      <c r="A507" s="22" t="str">
        <f>IFERROR(テーブル_Swim015[[#This Row],[競技番号]],"")</f>
        <v/>
      </c>
      <c r="B507" s="22" t="str">
        <f>IFERROR(テーブル_Swim015[[#This Row],[組]],"")</f>
        <v/>
      </c>
      <c r="C507" s="22" t="str">
        <f>IFERROR(テーブル_Swim015[[#This Row],[水路]],"")</f>
        <v/>
      </c>
      <c r="D507" s="22" t="str">
        <f t="shared" si="31"/>
        <v/>
      </c>
      <c r="E507" s="22" t="str">
        <f>IFERROR(テーブル_Swim015[[#This Row],[選手番号]],"")</f>
        <v/>
      </c>
      <c r="F507" s="22" t="str">
        <f>IFERROR(VLOOKUP(E507,Sheet3!A:H,3,0),"")</f>
        <v/>
      </c>
      <c r="G507" s="22" t="str">
        <f>IFERROR(VLOOKUP(E507,Sheet3!A:H,8,0),"")</f>
        <v/>
      </c>
      <c r="H507" s="22" t="str">
        <f>IFERROR(VLOOKUP(E507,Sheet2!A:B,2,0),"")</f>
        <v/>
      </c>
      <c r="I507" s="22" t="str">
        <f t="shared" si="32"/>
        <v/>
      </c>
      <c r="J507" s="22" t="str">
        <f t="shared" si="33"/>
        <v/>
      </c>
      <c r="K507" s="22" t="str">
        <f t="shared" si="34"/>
        <v/>
      </c>
    </row>
    <row r="508" spans="1:11" s="22" customFormat="1" x14ac:dyDescent="0.15">
      <c r="A508" s="22" t="str">
        <f>IFERROR(テーブル_Swim015[[#This Row],[競技番号]],"")</f>
        <v/>
      </c>
      <c r="B508" s="22" t="str">
        <f>IFERROR(テーブル_Swim015[[#This Row],[組]],"")</f>
        <v/>
      </c>
      <c r="C508" s="22" t="str">
        <f>IFERROR(テーブル_Swim015[[#This Row],[水路]],"")</f>
        <v/>
      </c>
      <c r="D508" s="22" t="str">
        <f t="shared" si="31"/>
        <v/>
      </c>
      <c r="E508" s="22" t="str">
        <f>IFERROR(テーブル_Swim015[[#This Row],[選手番号]],"")</f>
        <v/>
      </c>
      <c r="F508" s="22" t="str">
        <f>IFERROR(VLOOKUP(E508,Sheet3!A:H,3,0),"")</f>
        <v/>
      </c>
      <c r="G508" s="22" t="str">
        <f>IFERROR(VLOOKUP(E508,Sheet3!A:H,8,0),"")</f>
        <v/>
      </c>
      <c r="H508" s="22" t="str">
        <f>IFERROR(VLOOKUP(E508,Sheet2!A:B,2,0),"")</f>
        <v/>
      </c>
      <c r="I508" s="22" t="str">
        <f t="shared" si="32"/>
        <v/>
      </c>
      <c r="J508" s="22" t="str">
        <f t="shared" si="33"/>
        <v/>
      </c>
      <c r="K508" s="22" t="str">
        <f t="shared" si="34"/>
        <v/>
      </c>
    </row>
    <row r="509" spans="1:11" s="22" customFormat="1" x14ac:dyDescent="0.15">
      <c r="A509" s="22" t="str">
        <f>IFERROR(テーブル_Swim015[[#This Row],[競技番号]],"")</f>
        <v/>
      </c>
      <c r="B509" s="22" t="str">
        <f>IFERROR(テーブル_Swim015[[#This Row],[組]],"")</f>
        <v/>
      </c>
      <c r="C509" s="22" t="str">
        <f>IFERROR(テーブル_Swim015[[#This Row],[水路]],"")</f>
        <v/>
      </c>
      <c r="D509" s="22" t="str">
        <f t="shared" si="31"/>
        <v/>
      </c>
      <c r="E509" s="22" t="str">
        <f>IFERROR(テーブル_Swim015[[#This Row],[選手番号]],"")</f>
        <v/>
      </c>
      <c r="F509" s="22" t="str">
        <f>IFERROR(VLOOKUP(E509,Sheet3!A:H,3,0),"")</f>
        <v/>
      </c>
      <c r="G509" s="22" t="str">
        <f>IFERROR(VLOOKUP(E509,Sheet3!A:H,8,0),"")</f>
        <v/>
      </c>
      <c r="H509" s="22" t="str">
        <f>IFERROR(VLOOKUP(E509,Sheet2!A:B,2,0),"")</f>
        <v/>
      </c>
      <c r="I509" s="22" t="str">
        <f t="shared" si="32"/>
        <v/>
      </c>
      <c r="J509" s="22" t="str">
        <f t="shared" si="33"/>
        <v/>
      </c>
      <c r="K509" s="22" t="str">
        <f t="shared" si="34"/>
        <v/>
      </c>
    </row>
    <row r="510" spans="1:11" s="22" customFormat="1" x14ac:dyDescent="0.15">
      <c r="A510" s="22" t="str">
        <f>IFERROR(テーブル_Swim015[[#This Row],[競技番号]],"")</f>
        <v/>
      </c>
      <c r="B510" s="22" t="str">
        <f>IFERROR(テーブル_Swim015[[#This Row],[組]],"")</f>
        <v/>
      </c>
      <c r="C510" s="22" t="str">
        <f>IFERROR(テーブル_Swim015[[#This Row],[水路]],"")</f>
        <v/>
      </c>
      <c r="D510" s="22" t="str">
        <f t="shared" si="31"/>
        <v/>
      </c>
      <c r="E510" s="22" t="str">
        <f>IFERROR(テーブル_Swim015[[#This Row],[選手番号]],"")</f>
        <v/>
      </c>
      <c r="F510" s="22" t="str">
        <f>IFERROR(VLOOKUP(E510,Sheet3!A:H,3,0),"")</f>
        <v/>
      </c>
      <c r="G510" s="22" t="str">
        <f>IFERROR(VLOOKUP(E510,Sheet3!A:H,8,0),"")</f>
        <v/>
      </c>
      <c r="H510" s="22" t="str">
        <f>IFERROR(VLOOKUP(E510,Sheet2!A:B,2,0),"")</f>
        <v/>
      </c>
      <c r="I510" s="22" t="str">
        <f t="shared" si="32"/>
        <v/>
      </c>
      <c r="J510" s="22" t="str">
        <f t="shared" si="33"/>
        <v/>
      </c>
      <c r="K510" s="22" t="str">
        <f t="shared" si="34"/>
        <v/>
      </c>
    </row>
    <row r="511" spans="1:11" s="22" customFormat="1" x14ac:dyDescent="0.15">
      <c r="A511" s="22" t="str">
        <f>IFERROR(テーブル_Swim015[[#This Row],[競技番号]],"")</f>
        <v/>
      </c>
      <c r="B511" s="22" t="str">
        <f>IFERROR(テーブル_Swim015[[#This Row],[組]],"")</f>
        <v/>
      </c>
      <c r="C511" s="22" t="str">
        <f>IFERROR(テーブル_Swim015[[#This Row],[水路]],"")</f>
        <v/>
      </c>
      <c r="D511" s="22" t="str">
        <f t="shared" si="31"/>
        <v/>
      </c>
      <c r="E511" s="22" t="str">
        <f>IFERROR(テーブル_Swim015[[#This Row],[選手番号]],"")</f>
        <v/>
      </c>
      <c r="F511" s="22" t="str">
        <f>IFERROR(VLOOKUP(E511,Sheet3!A:H,3,0),"")</f>
        <v/>
      </c>
      <c r="G511" s="22" t="str">
        <f>IFERROR(VLOOKUP(E511,Sheet3!A:H,8,0),"")</f>
        <v/>
      </c>
      <c r="H511" s="22" t="str">
        <f>IFERROR(VLOOKUP(E511,Sheet2!A:B,2,0),"")</f>
        <v/>
      </c>
      <c r="I511" s="22" t="str">
        <f t="shared" si="32"/>
        <v/>
      </c>
      <c r="J511" s="22" t="str">
        <f t="shared" si="33"/>
        <v/>
      </c>
      <c r="K511" s="22" t="str">
        <f t="shared" si="34"/>
        <v/>
      </c>
    </row>
    <row r="512" spans="1:11" s="22" customFormat="1" x14ac:dyDescent="0.15">
      <c r="A512" s="22" t="str">
        <f>IFERROR(テーブル_Swim015[[#This Row],[競技番号]],"")</f>
        <v/>
      </c>
      <c r="B512" s="22" t="str">
        <f>IFERROR(テーブル_Swim015[[#This Row],[組]],"")</f>
        <v/>
      </c>
      <c r="C512" s="22" t="str">
        <f>IFERROR(テーブル_Swim015[[#This Row],[水路]],"")</f>
        <v/>
      </c>
      <c r="D512" s="22" t="str">
        <f t="shared" si="31"/>
        <v/>
      </c>
      <c r="E512" s="22" t="str">
        <f>IFERROR(テーブル_Swim015[[#This Row],[選手番号]],"")</f>
        <v/>
      </c>
      <c r="F512" s="22" t="str">
        <f>IFERROR(VLOOKUP(E512,Sheet3!A:H,3,0),"")</f>
        <v/>
      </c>
      <c r="G512" s="22" t="str">
        <f>IFERROR(VLOOKUP(E512,Sheet3!A:H,8,0),"")</f>
        <v/>
      </c>
      <c r="H512" s="22" t="str">
        <f>IFERROR(VLOOKUP(E512,Sheet2!A:B,2,0),"")</f>
        <v/>
      </c>
      <c r="I512" s="22" t="str">
        <f t="shared" si="32"/>
        <v/>
      </c>
      <c r="J512" s="22" t="str">
        <f t="shared" si="33"/>
        <v/>
      </c>
      <c r="K512" s="22" t="str">
        <f t="shared" si="34"/>
        <v/>
      </c>
    </row>
    <row r="513" spans="1:11" s="22" customFormat="1" x14ac:dyDescent="0.15">
      <c r="A513" s="22" t="str">
        <f>IFERROR(テーブル_Swim015[[#This Row],[競技番号]],"")</f>
        <v/>
      </c>
      <c r="B513" s="22" t="str">
        <f>IFERROR(テーブル_Swim015[[#This Row],[組]],"")</f>
        <v/>
      </c>
      <c r="C513" s="22" t="str">
        <f>IFERROR(テーブル_Swim015[[#This Row],[水路]],"")</f>
        <v/>
      </c>
      <c r="D513" s="22" t="str">
        <f t="shared" si="31"/>
        <v/>
      </c>
      <c r="E513" s="22" t="str">
        <f>IFERROR(テーブル_Swim015[[#This Row],[選手番号]],"")</f>
        <v/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/>
      </c>
      <c r="J513" s="22" t="str">
        <f t="shared" si="33"/>
        <v/>
      </c>
      <c r="K513" s="22" t="str">
        <f t="shared" si="34"/>
        <v/>
      </c>
    </row>
    <row r="514" spans="1:11" s="22" customFormat="1" x14ac:dyDescent="0.15">
      <c r="A514" s="22" t="str">
        <f>IFERROR(テーブル_Swim015[[#This Row],[競技番号]],"")</f>
        <v/>
      </c>
      <c r="B514" s="22" t="str">
        <f>IFERROR(テーブル_Swim015[[#This Row],[組]],"")</f>
        <v/>
      </c>
      <c r="C514" s="22" t="str">
        <f>IFERROR(テーブル_Swim015[[#This Row],[水路]],"")</f>
        <v/>
      </c>
      <c r="D514" s="22" t="str">
        <f t="shared" si="31"/>
        <v/>
      </c>
      <c r="E514" s="22" t="str">
        <f>IFERROR(テーブル_Swim015[[#This Row],[選手番号]],"")</f>
        <v/>
      </c>
      <c r="F514" s="22" t="str">
        <f>IFERROR(VLOOKUP(E514,Sheet3!A:H,3,0),"")</f>
        <v/>
      </c>
      <c r="G514" s="22" t="str">
        <f>IFERROR(VLOOKUP(E514,Sheet3!A:H,8,0),"")</f>
        <v/>
      </c>
      <c r="H514" s="22" t="str">
        <f>IFERROR(VLOOKUP(E514,Sheet2!A:B,2,0),"")</f>
        <v/>
      </c>
      <c r="I514" s="22" t="str">
        <f t="shared" si="32"/>
        <v/>
      </c>
      <c r="J514" s="22" t="str">
        <f t="shared" si="33"/>
        <v/>
      </c>
      <c r="K514" s="22" t="str">
        <f t="shared" si="34"/>
        <v/>
      </c>
    </row>
    <row r="515" spans="1:11" s="22" customFormat="1" x14ac:dyDescent="0.15">
      <c r="A515" s="22" t="str">
        <f>IFERROR(テーブル_Swim015[[#This Row],[競技番号]],"")</f>
        <v/>
      </c>
      <c r="B515" s="22" t="str">
        <f>IFERROR(テーブル_Swim015[[#This Row],[組]],"")</f>
        <v/>
      </c>
      <c r="C515" s="22" t="str">
        <f>IFERROR(テーブル_Swim015[[#This Row],[水路]],"")</f>
        <v/>
      </c>
      <c r="D515" s="22" t="str">
        <f t="shared" ref="D515:D578" si="35">CONCATENATE(A515,B515,C515)</f>
        <v/>
      </c>
      <c r="E515" s="22" t="str">
        <f>IFERROR(テーブル_Swim015[[#This Row],[選手番号]],"")</f>
        <v/>
      </c>
      <c r="F515" s="22" t="str">
        <f>IFERROR(VLOOKUP(E515,Sheet3!A:H,3,0),"")</f>
        <v/>
      </c>
      <c r="G515" s="22" t="str">
        <f>IFERROR(VLOOKUP(E515,Sheet3!A:H,8,0),"")</f>
        <v/>
      </c>
      <c r="H515" s="22" t="str">
        <f>IFERROR(VLOOKUP(E515,Sheet2!A:B,2,0),"")</f>
        <v/>
      </c>
      <c r="I515" s="22" t="str">
        <f t="shared" si="32"/>
        <v/>
      </c>
      <c r="J515" s="22" t="str">
        <f t="shared" si="33"/>
        <v/>
      </c>
      <c r="K515" s="22" t="str">
        <f t="shared" si="34"/>
        <v/>
      </c>
    </row>
    <row r="516" spans="1:11" s="22" customFormat="1" x14ac:dyDescent="0.15">
      <c r="A516" s="22" t="str">
        <f>IFERROR(テーブル_Swim015[[#This Row],[競技番号]],"")</f>
        <v/>
      </c>
      <c r="B516" s="22" t="str">
        <f>IFERROR(テーブル_Swim015[[#This Row],[組]],"")</f>
        <v/>
      </c>
      <c r="C516" s="22" t="str">
        <f>IFERROR(テーブル_Swim015[[#This Row],[水路]],"")</f>
        <v/>
      </c>
      <c r="D516" s="22" t="str">
        <f t="shared" si="35"/>
        <v/>
      </c>
      <c r="E516" s="22" t="str">
        <f>IFERROR(テーブル_Swim015[[#This Row],[選手番号]],"")</f>
        <v/>
      </c>
      <c r="F516" s="22" t="str">
        <f>IFERROR(VLOOKUP(E516,Sheet3!A:H,3,0),"")</f>
        <v/>
      </c>
      <c r="G516" s="22" t="str">
        <f>IFERROR(VLOOKUP(E516,Sheet3!A:H,8,0),"")</f>
        <v/>
      </c>
      <c r="H516" s="22" t="str">
        <f>IFERROR(VLOOKUP(E516,Sheet2!A:B,2,0),"")</f>
        <v/>
      </c>
      <c r="I516" s="22" t="str">
        <f t="shared" si="32"/>
        <v/>
      </c>
      <c r="J516" s="22" t="str">
        <f t="shared" si="33"/>
        <v/>
      </c>
      <c r="K516" s="22" t="str">
        <f t="shared" si="34"/>
        <v/>
      </c>
    </row>
    <row r="517" spans="1:11" s="22" customFormat="1" x14ac:dyDescent="0.15">
      <c r="A517" s="22" t="str">
        <f>IFERROR(テーブル_Swim015[[#This Row],[競技番号]],"")</f>
        <v/>
      </c>
      <c r="B517" s="22" t="str">
        <f>IFERROR(テーブル_Swim015[[#This Row],[組]],"")</f>
        <v/>
      </c>
      <c r="C517" s="22" t="str">
        <f>IFERROR(テーブル_Swim015[[#This Row],[水路]],"")</f>
        <v/>
      </c>
      <c r="D517" s="22" t="str">
        <f t="shared" si="35"/>
        <v/>
      </c>
      <c r="E517" s="22" t="str">
        <f>IFERROR(テーブル_Swim015[[#This Row],[選手番号]],"")</f>
        <v/>
      </c>
      <c r="F517" s="22" t="str">
        <f>IFERROR(VLOOKUP(E517,Sheet3!A:H,3,0),"")</f>
        <v/>
      </c>
      <c r="G517" s="22" t="str">
        <f>IFERROR(VLOOKUP(E517,Sheet3!A:H,8,0),"")</f>
        <v/>
      </c>
      <c r="H517" s="22" t="str">
        <f>IFERROR(VLOOKUP(E517,Sheet2!A:B,2,0),"")</f>
        <v/>
      </c>
      <c r="I517" s="22" t="str">
        <f t="shared" si="32"/>
        <v/>
      </c>
      <c r="J517" s="22" t="str">
        <f t="shared" si="33"/>
        <v/>
      </c>
      <c r="K517" s="22" t="str">
        <f t="shared" si="34"/>
        <v/>
      </c>
    </row>
    <row r="518" spans="1:11" s="22" customFormat="1" x14ac:dyDescent="0.15">
      <c r="A518" s="22" t="str">
        <f>IFERROR(テーブル_Swim015[[#This Row],[競技番号]],"")</f>
        <v/>
      </c>
      <c r="B518" s="22" t="str">
        <f>IFERROR(テーブル_Swim015[[#This Row],[組]],"")</f>
        <v/>
      </c>
      <c r="C518" s="22" t="str">
        <f>IFERROR(テーブル_Swim015[[#This Row],[水路]],"")</f>
        <v/>
      </c>
      <c r="D518" s="22" t="str">
        <f t="shared" si="35"/>
        <v/>
      </c>
      <c r="E518" s="22" t="str">
        <f>IFERROR(テーブル_Swim015[[#This Row],[選手番号]],"")</f>
        <v/>
      </c>
      <c r="F518" s="22" t="str">
        <f>IFERROR(VLOOKUP(E518,Sheet3!A:H,3,0),"")</f>
        <v/>
      </c>
      <c r="G518" s="22" t="str">
        <f>IFERROR(VLOOKUP(E518,Sheet3!A:H,8,0),"")</f>
        <v/>
      </c>
      <c r="H518" s="22" t="str">
        <f>IFERROR(VLOOKUP(E518,Sheet2!A:B,2,0),"")</f>
        <v/>
      </c>
      <c r="I518" s="22" t="str">
        <f t="shared" si="32"/>
        <v/>
      </c>
      <c r="J518" s="22" t="str">
        <f t="shared" si="33"/>
        <v/>
      </c>
      <c r="K518" s="22" t="str">
        <f t="shared" si="34"/>
        <v/>
      </c>
    </row>
    <row r="519" spans="1:11" s="22" customFormat="1" x14ac:dyDescent="0.15">
      <c r="A519" s="22" t="str">
        <f>IFERROR(テーブル_Swim015[[#This Row],[競技番号]],"")</f>
        <v/>
      </c>
      <c r="B519" s="22" t="str">
        <f>IFERROR(テーブル_Swim015[[#This Row],[組]],"")</f>
        <v/>
      </c>
      <c r="C519" s="22" t="str">
        <f>IFERROR(テーブル_Swim015[[#This Row],[水路]],"")</f>
        <v/>
      </c>
      <c r="D519" s="22" t="str">
        <f t="shared" si="35"/>
        <v/>
      </c>
      <c r="E519" s="22" t="str">
        <f>IFERROR(テーブル_Swim015[[#This Row],[選手番号]],"")</f>
        <v/>
      </c>
      <c r="F519" s="22" t="str">
        <f>IFERROR(VLOOKUP(E519,Sheet3!A:H,3,0),"")</f>
        <v/>
      </c>
      <c r="G519" s="22" t="str">
        <f>IFERROR(VLOOKUP(E519,Sheet3!A:H,8,0),"")</f>
        <v/>
      </c>
      <c r="H519" s="22" t="str">
        <f>IFERROR(VLOOKUP(E519,Sheet2!A:B,2,0),"")</f>
        <v/>
      </c>
      <c r="I519" s="22" t="str">
        <f t="shared" si="32"/>
        <v/>
      </c>
      <c r="J519" s="22" t="str">
        <f t="shared" si="33"/>
        <v/>
      </c>
      <c r="K519" s="22" t="str">
        <f t="shared" si="34"/>
        <v/>
      </c>
    </row>
    <row r="520" spans="1:11" s="22" customFormat="1" x14ac:dyDescent="0.15">
      <c r="A520" s="22" t="str">
        <f>IFERROR(テーブル_Swim015[[#This Row],[競技番号]],"")</f>
        <v/>
      </c>
      <c r="B520" s="22" t="str">
        <f>IFERROR(テーブル_Swim015[[#This Row],[組]],"")</f>
        <v/>
      </c>
      <c r="C520" s="22" t="str">
        <f>IFERROR(テーブル_Swim015[[#This Row],[水路]],"")</f>
        <v/>
      </c>
      <c r="D520" s="22" t="str">
        <f t="shared" si="35"/>
        <v/>
      </c>
      <c r="E520" s="22" t="str">
        <f>IFERROR(テーブル_Swim015[[#This Row],[選手番号]],"")</f>
        <v/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32"/>
        <v/>
      </c>
      <c r="J520" s="22" t="str">
        <f t="shared" si="33"/>
        <v/>
      </c>
      <c r="K520" s="22" t="str">
        <f t="shared" si="34"/>
        <v/>
      </c>
    </row>
    <row r="521" spans="1:11" s="22" customFormat="1" x14ac:dyDescent="0.15">
      <c r="A521" s="22" t="str">
        <f>IFERROR(テーブル_Swim015[[#This Row],[競技番号]],"")</f>
        <v/>
      </c>
      <c r="B521" s="22" t="str">
        <f>IFERROR(テーブル_Swim015[[#This Row],[組]],"")</f>
        <v/>
      </c>
      <c r="C521" s="22" t="str">
        <f>IFERROR(テーブル_Swim015[[#This Row],[水路]],"")</f>
        <v/>
      </c>
      <c r="D521" s="22" t="str">
        <f t="shared" si="35"/>
        <v/>
      </c>
      <c r="E521" s="22" t="str">
        <f>IFERROR(テーブル_Swim015[[#This Row],[選手番号]],"")</f>
        <v/>
      </c>
      <c r="F521" s="22" t="str">
        <f>IFERROR(VLOOKUP(E521,Sheet3!A:H,3,0),"")</f>
        <v/>
      </c>
      <c r="G521" s="22" t="str">
        <f>IFERROR(VLOOKUP(E521,Sheet3!A:H,8,0),"")</f>
        <v/>
      </c>
      <c r="H521" s="22" t="str">
        <f>IFERROR(VLOOKUP(E521,Sheet2!A:B,2,0),"")</f>
        <v/>
      </c>
      <c r="I521" s="22" t="str">
        <f t="shared" si="32"/>
        <v/>
      </c>
      <c r="J521" s="22" t="str">
        <f t="shared" si="33"/>
        <v/>
      </c>
      <c r="K521" s="22" t="str">
        <f t="shared" si="34"/>
        <v/>
      </c>
    </row>
    <row r="522" spans="1:11" s="22" customFormat="1" x14ac:dyDescent="0.15">
      <c r="A522" s="22" t="str">
        <f>IFERROR(テーブル_Swim015[[#This Row],[競技番号]],"")</f>
        <v/>
      </c>
      <c r="B522" s="22" t="str">
        <f>IFERROR(テーブル_Swim015[[#This Row],[組]],"")</f>
        <v/>
      </c>
      <c r="C522" s="22" t="str">
        <f>IFERROR(テーブル_Swim015[[#This Row],[水路]],"")</f>
        <v/>
      </c>
      <c r="D522" s="22" t="str">
        <f t="shared" si="35"/>
        <v/>
      </c>
      <c r="E522" s="22" t="str">
        <f>IFERROR(テーブル_Swim015[[#This Row],[選手番号]],"")</f>
        <v/>
      </c>
      <c r="F522" s="22" t="str">
        <f>IFERROR(VLOOKUP(E522,Sheet3!A:H,3,0),"")</f>
        <v/>
      </c>
      <c r="G522" s="22" t="str">
        <f>IFERROR(VLOOKUP(E522,Sheet3!A:H,8,0),"")</f>
        <v/>
      </c>
      <c r="H522" s="22" t="str">
        <f>IFERROR(VLOOKUP(E522,Sheet2!A:B,2,0),"")</f>
        <v/>
      </c>
      <c r="I522" s="22" t="str">
        <f t="shared" si="32"/>
        <v/>
      </c>
      <c r="J522" s="22" t="str">
        <f t="shared" si="33"/>
        <v/>
      </c>
      <c r="K522" s="22" t="str">
        <f t="shared" si="34"/>
        <v/>
      </c>
    </row>
    <row r="523" spans="1:11" s="22" customFormat="1" x14ac:dyDescent="0.15">
      <c r="A523" s="22" t="str">
        <f>IFERROR(テーブル_Swim015[[#This Row],[競技番号]],"")</f>
        <v/>
      </c>
      <c r="B523" s="22" t="str">
        <f>IFERROR(テーブル_Swim015[[#This Row],[組]],"")</f>
        <v/>
      </c>
      <c r="C523" s="22" t="str">
        <f>IFERROR(テーブル_Swim015[[#This Row],[水路]],"")</f>
        <v/>
      </c>
      <c r="D523" s="22" t="str">
        <f t="shared" si="35"/>
        <v/>
      </c>
      <c r="E523" s="22" t="str">
        <f>IFERROR(テーブル_Swim015[[#This Row],[選手番号]],"")</f>
        <v/>
      </c>
      <c r="F523" s="22" t="str">
        <f>IFERROR(VLOOKUP(E523,Sheet3!A:H,3,0),"")</f>
        <v/>
      </c>
      <c r="G523" s="22" t="str">
        <f>IFERROR(VLOOKUP(E523,Sheet3!A:H,8,0),"")</f>
        <v/>
      </c>
      <c r="H523" s="22" t="str">
        <f>IFERROR(VLOOKUP(E523,Sheet2!A:B,2,0),"")</f>
        <v/>
      </c>
      <c r="I523" s="22" t="str">
        <f t="shared" si="32"/>
        <v/>
      </c>
      <c r="J523" s="22" t="str">
        <f t="shared" si="33"/>
        <v/>
      </c>
      <c r="K523" s="22" t="str">
        <f t="shared" si="34"/>
        <v/>
      </c>
    </row>
    <row r="524" spans="1:11" s="22" customFormat="1" x14ac:dyDescent="0.15">
      <c r="A524" s="22" t="str">
        <f>IFERROR(テーブル_Swim015[[#This Row],[競技番号]],"")</f>
        <v/>
      </c>
      <c r="B524" s="22" t="str">
        <f>IFERROR(テーブル_Swim015[[#This Row],[組]],"")</f>
        <v/>
      </c>
      <c r="C524" s="22" t="str">
        <f>IFERROR(テーブル_Swim015[[#This Row],[水路]],"")</f>
        <v/>
      </c>
      <c r="D524" s="22" t="str">
        <f t="shared" si="35"/>
        <v/>
      </c>
      <c r="E524" s="22" t="str">
        <f>IFERROR(テーブル_Swim015[[#This Row],[選手番号]],"")</f>
        <v/>
      </c>
      <c r="F524" s="22" t="str">
        <f>IFERROR(VLOOKUP(E524,Sheet3!A:H,3,0),"")</f>
        <v/>
      </c>
      <c r="G524" s="22" t="str">
        <f>IFERROR(VLOOKUP(E524,Sheet3!A:H,8,0),"")</f>
        <v/>
      </c>
      <c r="H524" s="22" t="str">
        <f>IFERROR(VLOOKUP(E524,Sheet2!A:B,2,0),"")</f>
        <v/>
      </c>
      <c r="I524" s="22" t="str">
        <f t="shared" si="32"/>
        <v/>
      </c>
      <c r="J524" s="22" t="str">
        <f t="shared" si="33"/>
        <v/>
      </c>
      <c r="K524" s="22" t="str">
        <f t="shared" si="34"/>
        <v/>
      </c>
    </row>
    <row r="525" spans="1:11" s="22" customFormat="1" x14ac:dyDescent="0.15">
      <c r="A525" s="22" t="str">
        <f>IFERROR(テーブル_Swim015[[#This Row],[競技番号]],"")</f>
        <v/>
      </c>
      <c r="B525" s="22" t="str">
        <f>IFERROR(テーブル_Swim015[[#This Row],[組]],"")</f>
        <v/>
      </c>
      <c r="C525" s="22" t="str">
        <f>IFERROR(テーブル_Swim015[[#This Row],[水路]],"")</f>
        <v/>
      </c>
      <c r="D525" s="22" t="str">
        <f t="shared" si="35"/>
        <v/>
      </c>
      <c r="E525" s="22" t="str">
        <f>IFERROR(テーブル_Swim015[[#This Row],[選手番号]],"")</f>
        <v/>
      </c>
      <c r="F525" s="22" t="str">
        <f>IFERROR(VLOOKUP(E525,Sheet3!A:H,3,0),"")</f>
        <v/>
      </c>
      <c r="G525" s="22" t="str">
        <f>IFERROR(VLOOKUP(E525,Sheet3!A:H,8,0),"")</f>
        <v/>
      </c>
      <c r="H525" s="22" t="str">
        <f>IFERROR(VLOOKUP(E525,Sheet2!A:B,2,0),"")</f>
        <v/>
      </c>
      <c r="I525" s="22" t="str">
        <f t="shared" si="32"/>
        <v/>
      </c>
      <c r="J525" s="22" t="str">
        <f t="shared" si="33"/>
        <v/>
      </c>
      <c r="K525" s="22" t="str">
        <f t="shared" si="34"/>
        <v/>
      </c>
    </row>
    <row r="526" spans="1:11" s="22" customFormat="1" x14ac:dyDescent="0.15">
      <c r="A526" s="22" t="str">
        <f>IFERROR(テーブル_Swim015[[#This Row],[競技番号]],"")</f>
        <v/>
      </c>
      <c r="B526" s="22" t="str">
        <f>IFERROR(テーブル_Swim015[[#This Row],[組]],"")</f>
        <v/>
      </c>
      <c r="C526" s="22" t="str">
        <f>IFERROR(テーブル_Swim015[[#This Row],[水路]],"")</f>
        <v/>
      </c>
      <c r="D526" s="22" t="str">
        <f t="shared" si="35"/>
        <v/>
      </c>
      <c r="E526" s="22" t="str">
        <f>IFERROR(テーブル_Swim015[[#This Row],[選手番号]],"")</f>
        <v/>
      </c>
      <c r="F526" s="22" t="str">
        <f>IFERROR(VLOOKUP(E526,Sheet3!A:H,3,0),"")</f>
        <v/>
      </c>
      <c r="G526" s="22" t="str">
        <f>IFERROR(VLOOKUP(E526,Sheet3!A:H,8,0),"")</f>
        <v/>
      </c>
      <c r="H526" s="22" t="str">
        <f>IFERROR(VLOOKUP(E526,Sheet2!A:B,2,0),"")</f>
        <v/>
      </c>
      <c r="I526" s="22" t="str">
        <f t="shared" si="32"/>
        <v/>
      </c>
      <c r="J526" s="22" t="str">
        <f t="shared" si="33"/>
        <v/>
      </c>
      <c r="K526" s="22" t="str">
        <f t="shared" si="34"/>
        <v/>
      </c>
    </row>
    <row r="527" spans="1:11" s="22" customFormat="1" x14ac:dyDescent="0.15">
      <c r="A527" s="22" t="str">
        <f>IFERROR(テーブル_Swim015[[#This Row],[競技番号]],"")</f>
        <v/>
      </c>
      <c r="B527" s="22" t="str">
        <f>IFERROR(テーブル_Swim015[[#This Row],[組]],"")</f>
        <v/>
      </c>
      <c r="C527" s="22" t="str">
        <f>IFERROR(テーブル_Swim015[[#This Row],[水路]],"")</f>
        <v/>
      </c>
      <c r="D527" s="22" t="str">
        <f t="shared" si="35"/>
        <v/>
      </c>
      <c r="E527" s="22" t="str">
        <f>IFERROR(テーブル_Swim015[[#This Row],[選手番号]],"")</f>
        <v/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32"/>
        <v/>
      </c>
      <c r="J527" s="22" t="str">
        <f t="shared" si="33"/>
        <v/>
      </c>
      <c r="K527" s="22" t="str">
        <f t="shared" si="34"/>
        <v/>
      </c>
    </row>
    <row r="528" spans="1:11" s="22" customFormat="1" x14ac:dyDescent="0.15">
      <c r="A528" s="22" t="str">
        <f>IFERROR(テーブル_Swim015[[#This Row],[競技番号]],"")</f>
        <v/>
      </c>
      <c r="B528" s="22" t="str">
        <f>IFERROR(テーブル_Swim015[[#This Row],[組]],"")</f>
        <v/>
      </c>
      <c r="C528" s="22" t="str">
        <f>IFERROR(テーブル_Swim015[[#This Row],[水路]],"")</f>
        <v/>
      </c>
      <c r="D528" s="22" t="str">
        <f t="shared" si="35"/>
        <v/>
      </c>
      <c r="E528" s="22" t="str">
        <f>IFERROR(テーブル_Swim015[[#This Row],[選手番号]],"")</f>
        <v/>
      </c>
      <c r="F528" s="22" t="str">
        <f>IFERROR(VLOOKUP(E528,Sheet3!A:H,3,0),"")</f>
        <v/>
      </c>
      <c r="G528" s="22" t="str">
        <f>IFERROR(VLOOKUP(E528,Sheet3!A:H,8,0),"")</f>
        <v/>
      </c>
      <c r="H528" s="22" t="str">
        <f>IFERROR(VLOOKUP(E528,Sheet2!A:B,2,0),"")</f>
        <v/>
      </c>
      <c r="I528" s="22" t="str">
        <f t="shared" si="32"/>
        <v/>
      </c>
      <c r="J528" s="22" t="str">
        <f t="shared" si="33"/>
        <v/>
      </c>
      <c r="K528" s="22" t="str">
        <f t="shared" si="34"/>
        <v/>
      </c>
    </row>
    <row r="529" spans="1:11" s="22" customFormat="1" x14ac:dyDescent="0.15">
      <c r="A529" s="22" t="str">
        <f>IFERROR(テーブル_Swim015[[#This Row],[競技番号]],"")</f>
        <v/>
      </c>
      <c r="B529" s="22" t="str">
        <f>IFERROR(テーブル_Swim015[[#This Row],[組]],"")</f>
        <v/>
      </c>
      <c r="C529" s="22" t="str">
        <f>IFERROR(テーブル_Swim015[[#This Row],[水路]],"")</f>
        <v/>
      </c>
      <c r="D529" s="22" t="str">
        <f t="shared" si="35"/>
        <v/>
      </c>
      <c r="E529" s="22" t="str">
        <f>IFERROR(テーブル_Swim015[[#This Row],[選手番号]],"")</f>
        <v/>
      </c>
      <c r="F529" s="22" t="str">
        <f>IFERROR(VLOOKUP(E529,Sheet3!A:H,3,0),"")</f>
        <v/>
      </c>
      <c r="G529" s="22" t="str">
        <f>IFERROR(VLOOKUP(E529,Sheet3!A:H,8,0),"")</f>
        <v/>
      </c>
      <c r="H529" s="22" t="str">
        <f>IFERROR(VLOOKUP(E529,Sheet2!A:B,2,0),"")</f>
        <v/>
      </c>
      <c r="I529" s="22" t="str">
        <f t="shared" si="32"/>
        <v/>
      </c>
      <c r="J529" s="22" t="str">
        <f t="shared" si="33"/>
        <v/>
      </c>
      <c r="K529" s="22" t="str">
        <f t="shared" si="34"/>
        <v/>
      </c>
    </row>
    <row r="530" spans="1:11" s="22" customFormat="1" x14ac:dyDescent="0.15">
      <c r="A530" s="22" t="str">
        <f>IFERROR(テーブル_Swim015[[#This Row],[競技番号]],"")</f>
        <v/>
      </c>
      <c r="B530" s="22" t="str">
        <f>IFERROR(テーブル_Swim015[[#This Row],[組]],"")</f>
        <v/>
      </c>
      <c r="C530" s="22" t="str">
        <f>IFERROR(テーブル_Swim015[[#This Row],[水路]],"")</f>
        <v/>
      </c>
      <c r="D530" s="22" t="str">
        <f t="shared" si="35"/>
        <v/>
      </c>
      <c r="E530" s="22" t="str">
        <f>IFERROR(テーブル_Swim015[[#This Row],[選手番号]],"")</f>
        <v/>
      </c>
      <c r="F530" s="22" t="str">
        <f>IFERROR(VLOOKUP(E530,Sheet3!A:H,3,0),"")</f>
        <v/>
      </c>
      <c r="G530" s="22" t="str">
        <f>IFERROR(VLOOKUP(E530,Sheet3!A:H,8,0),"")</f>
        <v/>
      </c>
      <c r="H530" s="22" t="str">
        <f>IFERROR(VLOOKUP(E530,Sheet2!A:B,2,0),"")</f>
        <v/>
      </c>
      <c r="I530" s="22" t="str">
        <f t="shared" si="32"/>
        <v/>
      </c>
      <c r="J530" s="22" t="str">
        <f t="shared" si="33"/>
        <v/>
      </c>
      <c r="K530" s="22" t="str">
        <f t="shared" si="34"/>
        <v/>
      </c>
    </row>
    <row r="531" spans="1:11" s="22" customFormat="1" x14ac:dyDescent="0.15">
      <c r="A531" s="22" t="str">
        <f>IFERROR(テーブル_Swim015[[#This Row],[競技番号]],"")</f>
        <v/>
      </c>
      <c r="B531" s="22" t="str">
        <f>IFERROR(テーブル_Swim015[[#This Row],[組]],"")</f>
        <v/>
      </c>
      <c r="C531" s="22" t="str">
        <f>IFERROR(テーブル_Swim015[[#This Row],[水路]],"")</f>
        <v/>
      </c>
      <c r="D531" s="22" t="str">
        <f t="shared" si="35"/>
        <v/>
      </c>
      <c r="E531" s="22" t="str">
        <f>IFERROR(テーブル_Swim015[[#This Row],[選手番号]],"")</f>
        <v/>
      </c>
      <c r="F531" s="22" t="str">
        <f>IFERROR(VLOOKUP(E531,Sheet3!A:H,3,0),"")</f>
        <v/>
      </c>
      <c r="G531" s="22" t="str">
        <f>IFERROR(VLOOKUP(E531,Sheet3!A:H,8,0),"")</f>
        <v/>
      </c>
      <c r="H531" s="22" t="str">
        <f>IFERROR(VLOOKUP(E531,Sheet2!A:B,2,0),"")</f>
        <v/>
      </c>
      <c r="I531" s="22" t="str">
        <f t="shared" ref="I531:I594" si="36">CONCATENATE(E531,A531)</f>
        <v/>
      </c>
      <c r="J531" s="22" t="str">
        <f t="shared" ref="J531:J594" si="37">B531</f>
        <v/>
      </c>
      <c r="K531" s="22" t="str">
        <f t="shared" ref="K531:K594" si="38">C531</f>
        <v/>
      </c>
    </row>
    <row r="532" spans="1:11" s="22" customFormat="1" x14ac:dyDescent="0.15">
      <c r="A532" s="22" t="str">
        <f>IFERROR(テーブル_Swim015[[#This Row],[競技番号]],"")</f>
        <v/>
      </c>
      <c r="B532" s="22" t="str">
        <f>IFERROR(テーブル_Swim015[[#This Row],[組]],"")</f>
        <v/>
      </c>
      <c r="C532" s="22" t="str">
        <f>IFERROR(テーブル_Swim015[[#This Row],[水路]],"")</f>
        <v/>
      </c>
      <c r="D532" s="22" t="str">
        <f t="shared" si="35"/>
        <v/>
      </c>
      <c r="E532" s="22" t="str">
        <f>IFERROR(テーブル_Swim015[[#This Row],[選手番号]],"")</f>
        <v/>
      </c>
      <c r="F532" s="22" t="str">
        <f>IFERROR(VLOOKUP(E532,Sheet3!A:H,3,0),"")</f>
        <v/>
      </c>
      <c r="G532" s="22" t="str">
        <f>IFERROR(VLOOKUP(E532,Sheet3!A:H,8,0),"")</f>
        <v/>
      </c>
      <c r="H532" s="22" t="str">
        <f>IFERROR(VLOOKUP(E532,Sheet2!A:B,2,0),"")</f>
        <v/>
      </c>
      <c r="I532" s="22" t="str">
        <f t="shared" si="36"/>
        <v/>
      </c>
      <c r="J532" s="22" t="str">
        <f t="shared" si="37"/>
        <v/>
      </c>
      <c r="K532" s="22" t="str">
        <f t="shared" si="38"/>
        <v/>
      </c>
    </row>
    <row r="533" spans="1:11" s="22" customFormat="1" x14ac:dyDescent="0.15">
      <c r="A533" s="22" t="str">
        <f>IFERROR(テーブル_Swim015[[#This Row],[競技番号]],"")</f>
        <v/>
      </c>
      <c r="B533" s="22" t="str">
        <f>IFERROR(テーブル_Swim015[[#This Row],[組]],"")</f>
        <v/>
      </c>
      <c r="C533" s="22" t="str">
        <f>IFERROR(テーブル_Swim015[[#This Row],[水路]],"")</f>
        <v/>
      </c>
      <c r="D533" s="22" t="str">
        <f t="shared" si="35"/>
        <v/>
      </c>
      <c r="E533" s="22" t="str">
        <f>IFERROR(テーブル_Swim015[[#This Row],[選手番号]],"")</f>
        <v/>
      </c>
      <c r="F533" s="22" t="str">
        <f>IFERROR(VLOOKUP(E533,Sheet3!A:H,3,0),"")</f>
        <v/>
      </c>
      <c r="G533" s="22" t="str">
        <f>IFERROR(VLOOKUP(E533,Sheet3!A:H,8,0),"")</f>
        <v/>
      </c>
      <c r="H533" s="22" t="str">
        <f>IFERROR(VLOOKUP(E533,Sheet2!A:B,2,0),"")</f>
        <v/>
      </c>
      <c r="I533" s="22" t="str">
        <f t="shared" si="36"/>
        <v/>
      </c>
      <c r="J533" s="22" t="str">
        <f t="shared" si="37"/>
        <v/>
      </c>
      <c r="K533" s="22" t="str">
        <f t="shared" si="38"/>
        <v/>
      </c>
    </row>
    <row r="534" spans="1:11" s="22" customFormat="1" x14ac:dyDescent="0.15">
      <c r="A534" s="22" t="str">
        <f>IFERROR(テーブル_Swim015[[#This Row],[競技番号]],"")</f>
        <v/>
      </c>
      <c r="B534" s="22" t="str">
        <f>IFERROR(テーブル_Swim015[[#This Row],[組]],"")</f>
        <v/>
      </c>
      <c r="C534" s="22" t="str">
        <f>IFERROR(テーブル_Swim015[[#This Row],[水路]],"")</f>
        <v/>
      </c>
      <c r="D534" s="22" t="str">
        <f t="shared" si="35"/>
        <v/>
      </c>
      <c r="E534" s="22" t="str">
        <f>IFERROR(テーブル_Swim015[[#This Row],[選手番号]],"")</f>
        <v/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/>
      </c>
      <c r="J534" s="22" t="str">
        <f t="shared" si="37"/>
        <v/>
      </c>
      <c r="K534" s="22" t="str">
        <f t="shared" si="38"/>
        <v/>
      </c>
    </row>
    <row r="535" spans="1:11" s="22" customFormat="1" x14ac:dyDescent="0.15">
      <c r="A535" s="22" t="str">
        <f>IFERROR(テーブル_Swim015[[#This Row],[競技番号]],"")</f>
        <v/>
      </c>
      <c r="B535" s="22" t="str">
        <f>IFERROR(テーブル_Swim015[[#This Row],[組]],"")</f>
        <v/>
      </c>
      <c r="C535" s="22" t="str">
        <f>IFERROR(テーブル_Swim015[[#This Row],[水路]],"")</f>
        <v/>
      </c>
      <c r="D535" s="22" t="str">
        <f t="shared" si="35"/>
        <v/>
      </c>
      <c r="E535" s="22" t="str">
        <f>IFERROR(テーブル_Swim015[[#This Row],[選手番号]],"")</f>
        <v/>
      </c>
      <c r="F535" s="22" t="str">
        <f>IFERROR(VLOOKUP(E535,Sheet3!A:H,3,0),"")</f>
        <v/>
      </c>
      <c r="G535" s="22" t="str">
        <f>IFERROR(VLOOKUP(E535,Sheet3!A:H,8,0),"")</f>
        <v/>
      </c>
      <c r="H535" s="22" t="str">
        <f>IFERROR(VLOOKUP(E535,Sheet2!A:B,2,0),"")</f>
        <v/>
      </c>
      <c r="I535" s="22" t="str">
        <f t="shared" si="36"/>
        <v/>
      </c>
      <c r="J535" s="22" t="str">
        <f t="shared" si="37"/>
        <v/>
      </c>
      <c r="K535" s="22" t="str">
        <f t="shared" si="38"/>
        <v/>
      </c>
    </row>
    <row r="536" spans="1:11" s="22" customFormat="1" x14ac:dyDescent="0.15">
      <c r="A536" s="22" t="str">
        <f>IFERROR(テーブル_Swim015[[#This Row],[競技番号]],"")</f>
        <v/>
      </c>
      <c r="B536" s="22" t="str">
        <f>IFERROR(テーブル_Swim015[[#This Row],[組]],"")</f>
        <v/>
      </c>
      <c r="C536" s="22" t="str">
        <f>IFERROR(テーブル_Swim015[[#This Row],[水路]],"")</f>
        <v/>
      </c>
      <c r="D536" s="22" t="str">
        <f t="shared" si="35"/>
        <v/>
      </c>
      <c r="E536" s="22" t="str">
        <f>IFERROR(テーブル_Swim015[[#This Row],[選手番号]],"")</f>
        <v/>
      </c>
      <c r="F536" s="22" t="str">
        <f>IFERROR(VLOOKUP(E536,Sheet3!A:H,3,0),"")</f>
        <v/>
      </c>
      <c r="G536" s="22" t="str">
        <f>IFERROR(VLOOKUP(E536,Sheet3!A:H,8,0),"")</f>
        <v/>
      </c>
      <c r="H536" s="22" t="str">
        <f>IFERROR(VLOOKUP(E536,Sheet2!A:B,2,0),"")</f>
        <v/>
      </c>
      <c r="I536" s="22" t="str">
        <f t="shared" si="36"/>
        <v/>
      </c>
      <c r="J536" s="22" t="str">
        <f t="shared" si="37"/>
        <v/>
      </c>
      <c r="K536" s="22" t="str">
        <f t="shared" si="38"/>
        <v/>
      </c>
    </row>
    <row r="537" spans="1:11" s="22" customFormat="1" x14ac:dyDescent="0.15">
      <c r="A537" s="22" t="str">
        <f>IFERROR(テーブル_Swim015[[#This Row],[競技番号]],"")</f>
        <v/>
      </c>
      <c r="B537" s="22" t="str">
        <f>IFERROR(テーブル_Swim015[[#This Row],[組]],"")</f>
        <v/>
      </c>
      <c r="C537" s="22" t="str">
        <f>IFERROR(テーブル_Swim015[[#This Row],[水路]],"")</f>
        <v/>
      </c>
      <c r="D537" s="22" t="str">
        <f t="shared" si="35"/>
        <v/>
      </c>
      <c r="E537" s="22" t="str">
        <f>IFERROR(テーブル_Swim015[[#This Row],[選手番号]],"")</f>
        <v/>
      </c>
      <c r="F537" s="22" t="str">
        <f>IFERROR(VLOOKUP(E537,Sheet3!A:H,3,0),"")</f>
        <v/>
      </c>
      <c r="G537" s="22" t="str">
        <f>IFERROR(VLOOKUP(E537,Sheet3!A:H,8,0),"")</f>
        <v/>
      </c>
      <c r="H537" s="22" t="str">
        <f>IFERROR(VLOOKUP(E537,Sheet2!A:B,2,0),"")</f>
        <v/>
      </c>
      <c r="I537" s="22" t="str">
        <f t="shared" si="36"/>
        <v/>
      </c>
      <c r="J537" s="22" t="str">
        <f t="shared" si="37"/>
        <v/>
      </c>
      <c r="K537" s="22" t="str">
        <f t="shared" si="38"/>
        <v/>
      </c>
    </row>
    <row r="538" spans="1:11" s="22" customFormat="1" x14ac:dyDescent="0.15">
      <c r="A538" s="22" t="str">
        <f>IFERROR(テーブル_Swim015[[#This Row],[競技番号]],"")</f>
        <v/>
      </c>
      <c r="B538" s="22" t="str">
        <f>IFERROR(テーブル_Swim015[[#This Row],[組]],"")</f>
        <v/>
      </c>
      <c r="C538" s="22" t="str">
        <f>IFERROR(テーブル_Swim015[[#This Row],[水路]],"")</f>
        <v/>
      </c>
      <c r="D538" s="22" t="str">
        <f t="shared" si="35"/>
        <v/>
      </c>
      <c r="E538" s="22" t="str">
        <f>IFERROR(テーブル_Swim015[[#This Row],[選手番号]],"")</f>
        <v/>
      </c>
      <c r="F538" s="22" t="str">
        <f>IFERROR(VLOOKUP(E538,Sheet3!A:H,3,0),"")</f>
        <v/>
      </c>
      <c r="G538" s="22" t="str">
        <f>IFERROR(VLOOKUP(E538,Sheet3!A:H,8,0),"")</f>
        <v/>
      </c>
      <c r="H538" s="22" t="str">
        <f>IFERROR(VLOOKUP(E538,Sheet2!A:B,2,0),"")</f>
        <v/>
      </c>
      <c r="I538" s="22" t="str">
        <f t="shared" si="36"/>
        <v/>
      </c>
      <c r="J538" s="22" t="str">
        <f t="shared" si="37"/>
        <v/>
      </c>
      <c r="K538" s="22" t="str">
        <f t="shared" si="38"/>
        <v/>
      </c>
    </row>
    <row r="539" spans="1:11" s="22" customFormat="1" x14ac:dyDescent="0.15">
      <c r="A539" s="22" t="str">
        <f>IFERROR(テーブル_Swim015[[#This Row],[競技番号]],"")</f>
        <v/>
      </c>
      <c r="B539" s="22" t="str">
        <f>IFERROR(テーブル_Swim015[[#This Row],[組]],"")</f>
        <v/>
      </c>
      <c r="C539" s="22" t="str">
        <f>IFERROR(テーブル_Swim015[[#This Row],[水路]],"")</f>
        <v/>
      </c>
      <c r="D539" s="22" t="str">
        <f t="shared" si="35"/>
        <v/>
      </c>
      <c r="E539" s="22" t="str">
        <f>IFERROR(テーブル_Swim015[[#This Row],[選手番号]],"")</f>
        <v/>
      </c>
      <c r="F539" s="22" t="str">
        <f>IFERROR(VLOOKUP(E539,Sheet3!A:H,3,0),"")</f>
        <v/>
      </c>
      <c r="G539" s="22" t="str">
        <f>IFERROR(VLOOKUP(E539,Sheet3!A:H,8,0),"")</f>
        <v/>
      </c>
      <c r="H539" s="22" t="str">
        <f>IFERROR(VLOOKUP(E539,Sheet2!A:B,2,0),"")</f>
        <v/>
      </c>
      <c r="I539" s="22" t="str">
        <f t="shared" si="36"/>
        <v/>
      </c>
      <c r="J539" s="22" t="str">
        <f t="shared" si="37"/>
        <v/>
      </c>
      <c r="K539" s="22" t="str">
        <f t="shared" si="38"/>
        <v/>
      </c>
    </row>
    <row r="540" spans="1:11" s="22" customFormat="1" x14ac:dyDescent="0.15">
      <c r="A540" s="22" t="str">
        <f>IFERROR(テーブル_Swim015[[#This Row],[競技番号]],"")</f>
        <v/>
      </c>
      <c r="B540" s="22" t="str">
        <f>IFERROR(テーブル_Swim015[[#This Row],[組]],"")</f>
        <v/>
      </c>
      <c r="C540" s="22" t="str">
        <f>IFERROR(テーブル_Swim015[[#This Row],[水路]],"")</f>
        <v/>
      </c>
      <c r="D540" s="22" t="str">
        <f t="shared" si="35"/>
        <v/>
      </c>
      <c r="E540" s="22" t="str">
        <f>IFERROR(テーブル_Swim015[[#This Row],[選手番号]],"")</f>
        <v/>
      </c>
      <c r="F540" s="22" t="str">
        <f>IFERROR(VLOOKUP(E540,Sheet3!A:H,3,0),"")</f>
        <v/>
      </c>
      <c r="G540" s="22" t="str">
        <f>IFERROR(VLOOKUP(E540,Sheet3!A:H,8,0),"")</f>
        <v/>
      </c>
      <c r="H540" s="22" t="str">
        <f>IFERROR(VLOOKUP(E540,Sheet2!A:B,2,0),"")</f>
        <v/>
      </c>
      <c r="I540" s="22" t="str">
        <f t="shared" si="36"/>
        <v/>
      </c>
      <c r="J540" s="22" t="str">
        <f t="shared" si="37"/>
        <v/>
      </c>
      <c r="K540" s="22" t="str">
        <f t="shared" si="38"/>
        <v/>
      </c>
    </row>
    <row r="541" spans="1:11" s="22" customFormat="1" x14ac:dyDescent="0.15">
      <c r="A541" s="22" t="str">
        <f>IFERROR(テーブル_Swim015[[#This Row],[競技番号]],"")</f>
        <v/>
      </c>
      <c r="B541" s="22" t="str">
        <f>IFERROR(テーブル_Swim015[[#This Row],[組]],"")</f>
        <v/>
      </c>
      <c r="C541" s="22" t="str">
        <f>IFERROR(テーブル_Swim015[[#This Row],[水路]],"")</f>
        <v/>
      </c>
      <c r="D541" s="22" t="str">
        <f t="shared" si="35"/>
        <v/>
      </c>
      <c r="E541" s="22" t="str">
        <f>IFERROR(テーブル_Swim015[[#This Row],[選手番号]],"")</f>
        <v/>
      </c>
      <c r="F541" s="22" t="str">
        <f>IFERROR(VLOOKUP(E541,Sheet3!A:H,3,0),"")</f>
        <v/>
      </c>
      <c r="G541" s="22" t="str">
        <f>IFERROR(VLOOKUP(E541,Sheet3!A:H,8,0),"")</f>
        <v/>
      </c>
      <c r="H541" s="22" t="str">
        <f>IFERROR(VLOOKUP(E541,Sheet2!A:B,2,0),"")</f>
        <v/>
      </c>
      <c r="I541" s="22" t="str">
        <f t="shared" si="36"/>
        <v/>
      </c>
      <c r="J541" s="22" t="str">
        <f t="shared" si="37"/>
        <v/>
      </c>
      <c r="K541" s="22" t="str">
        <f t="shared" si="38"/>
        <v/>
      </c>
    </row>
    <row r="542" spans="1:11" s="22" customFormat="1" x14ac:dyDescent="0.15">
      <c r="A542" s="22" t="str">
        <f>IFERROR(テーブル_Swim015[[#This Row],[競技番号]],"")</f>
        <v/>
      </c>
      <c r="B542" s="22" t="str">
        <f>IFERROR(テーブル_Swim015[[#This Row],[組]],"")</f>
        <v/>
      </c>
      <c r="C542" s="22" t="str">
        <f>IFERROR(テーブル_Swim015[[#This Row],[水路]],"")</f>
        <v/>
      </c>
      <c r="D542" s="22" t="str">
        <f t="shared" si="35"/>
        <v/>
      </c>
      <c r="E542" s="22" t="str">
        <f>IFERROR(テーブル_Swim015[[#This Row],[選手番号]],"")</f>
        <v/>
      </c>
      <c r="F542" s="22" t="str">
        <f>IFERROR(VLOOKUP(E542,Sheet3!A:H,3,0),"")</f>
        <v/>
      </c>
      <c r="G542" s="22" t="str">
        <f>IFERROR(VLOOKUP(E542,Sheet3!A:H,8,0),"")</f>
        <v/>
      </c>
      <c r="H542" s="22" t="str">
        <f>IFERROR(VLOOKUP(E542,Sheet2!A:B,2,0),"")</f>
        <v/>
      </c>
      <c r="I542" s="22" t="str">
        <f t="shared" si="36"/>
        <v/>
      </c>
      <c r="J542" s="22" t="str">
        <f t="shared" si="37"/>
        <v/>
      </c>
      <c r="K542" s="22" t="str">
        <f t="shared" si="38"/>
        <v/>
      </c>
    </row>
    <row r="543" spans="1:11" s="22" customFormat="1" x14ac:dyDescent="0.15">
      <c r="A543" s="22" t="str">
        <f>IFERROR(テーブル_Swim015[[#This Row],[競技番号]],"")</f>
        <v/>
      </c>
      <c r="B543" s="22" t="str">
        <f>IFERROR(テーブル_Swim015[[#This Row],[組]],"")</f>
        <v/>
      </c>
      <c r="C543" s="22" t="str">
        <f>IFERROR(テーブル_Swim015[[#This Row],[水路]],"")</f>
        <v/>
      </c>
      <c r="D543" s="22" t="str">
        <f t="shared" si="35"/>
        <v/>
      </c>
      <c r="E543" s="22" t="str">
        <f>IFERROR(テーブル_Swim015[[#This Row],[選手番号]],"")</f>
        <v/>
      </c>
      <c r="F543" s="22" t="str">
        <f>IFERROR(VLOOKUP(E543,Sheet3!A:H,3,0),"")</f>
        <v/>
      </c>
      <c r="G543" s="22" t="str">
        <f>IFERROR(VLOOKUP(E543,Sheet3!A:H,8,0),"")</f>
        <v/>
      </c>
      <c r="H543" s="22" t="str">
        <f>IFERROR(VLOOKUP(E543,Sheet2!A:B,2,0),"")</f>
        <v/>
      </c>
      <c r="I543" s="22" t="str">
        <f t="shared" si="36"/>
        <v/>
      </c>
      <c r="J543" s="22" t="str">
        <f t="shared" si="37"/>
        <v/>
      </c>
      <c r="K543" s="22" t="str">
        <f t="shared" si="38"/>
        <v/>
      </c>
    </row>
    <row r="544" spans="1:11" s="22" customFormat="1" x14ac:dyDescent="0.15">
      <c r="A544" s="22" t="str">
        <f>IFERROR(テーブル_Swim015[[#This Row],[競技番号]],"")</f>
        <v/>
      </c>
      <c r="B544" s="22" t="str">
        <f>IFERROR(テーブル_Swim015[[#This Row],[組]],"")</f>
        <v/>
      </c>
      <c r="C544" s="22" t="str">
        <f>IFERROR(テーブル_Swim015[[#This Row],[水路]],"")</f>
        <v/>
      </c>
      <c r="D544" s="22" t="str">
        <f t="shared" si="35"/>
        <v/>
      </c>
      <c r="E544" s="22" t="str">
        <f>IFERROR(テーブル_Swim015[[#This Row],[選手番号]],"")</f>
        <v/>
      </c>
      <c r="F544" s="22" t="str">
        <f>IFERROR(VLOOKUP(E544,Sheet3!A:H,3,0),"")</f>
        <v/>
      </c>
      <c r="G544" s="22" t="str">
        <f>IFERROR(VLOOKUP(E544,Sheet3!A:H,8,0),"")</f>
        <v/>
      </c>
      <c r="H544" s="22" t="str">
        <f>IFERROR(VLOOKUP(E544,Sheet2!A:B,2,0),"")</f>
        <v/>
      </c>
      <c r="I544" s="22" t="str">
        <f t="shared" si="36"/>
        <v/>
      </c>
      <c r="J544" s="22" t="str">
        <f t="shared" si="37"/>
        <v/>
      </c>
      <c r="K544" s="22" t="str">
        <f t="shared" si="38"/>
        <v/>
      </c>
    </row>
    <row r="545" spans="1:11" s="22" customFormat="1" x14ac:dyDescent="0.15">
      <c r="A545" s="22" t="str">
        <f>IFERROR(テーブル_Swim015[[#This Row],[競技番号]],"")</f>
        <v/>
      </c>
      <c r="B545" s="22" t="str">
        <f>IFERROR(テーブル_Swim015[[#This Row],[組]],"")</f>
        <v/>
      </c>
      <c r="C545" s="22" t="str">
        <f>IFERROR(テーブル_Swim015[[#This Row],[水路]],"")</f>
        <v/>
      </c>
      <c r="D545" s="22" t="str">
        <f t="shared" si="35"/>
        <v/>
      </c>
      <c r="E545" s="22" t="str">
        <f>IFERROR(テーブル_Swim015[[#This Row],[選手番号]],"")</f>
        <v/>
      </c>
      <c r="F545" s="22" t="str">
        <f>IFERROR(VLOOKUP(E545,Sheet3!A:H,3,0),"")</f>
        <v/>
      </c>
      <c r="G545" s="22" t="str">
        <f>IFERROR(VLOOKUP(E545,Sheet3!A:H,8,0),"")</f>
        <v/>
      </c>
      <c r="H545" s="22" t="str">
        <f>IFERROR(VLOOKUP(E545,Sheet2!A:B,2,0),"")</f>
        <v/>
      </c>
      <c r="I545" s="22" t="str">
        <f t="shared" si="36"/>
        <v/>
      </c>
      <c r="J545" s="22" t="str">
        <f t="shared" si="37"/>
        <v/>
      </c>
      <c r="K545" s="22" t="str">
        <f t="shared" si="38"/>
        <v/>
      </c>
    </row>
    <row r="546" spans="1:11" s="22" customFormat="1" x14ac:dyDescent="0.15">
      <c r="A546" s="22" t="str">
        <f>IFERROR(テーブル_Swim015[[#This Row],[競技番号]],"")</f>
        <v/>
      </c>
      <c r="B546" s="22" t="str">
        <f>IFERROR(テーブル_Swim015[[#This Row],[組]],"")</f>
        <v/>
      </c>
      <c r="C546" s="22" t="str">
        <f>IFERROR(テーブル_Swim015[[#This Row],[水路]],"")</f>
        <v/>
      </c>
      <c r="D546" s="22" t="str">
        <f t="shared" si="35"/>
        <v/>
      </c>
      <c r="E546" s="22" t="str">
        <f>IFERROR(テーブル_Swim015[[#This Row],[選手番号]],"")</f>
        <v/>
      </c>
      <c r="F546" s="22" t="str">
        <f>IFERROR(VLOOKUP(E546,Sheet3!A:H,3,0),"")</f>
        <v/>
      </c>
      <c r="G546" s="22" t="str">
        <f>IFERROR(VLOOKUP(E546,Sheet3!A:H,8,0),"")</f>
        <v/>
      </c>
      <c r="H546" s="22" t="str">
        <f>IFERROR(VLOOKUP(E546,Sheet2!A:B,2,0),"")</f>
        <v/>
      </c>
      <c r="I546" s="22" t="str">
        <f t="shared" si="36"/>
        <v/>
      </c>
      <c r="J546" s="22" t="str">
        <f t="shared" si="37"/>
        <v/>
      </c>
      <c r="K546" s="22" t="str">
        <f t="shared" si="38"/>
        <v/>
      </c>
    </row>
    <row r="547" spans="1:11" s="22" customFormat="1" x14ac:dyDescent="0.15">
      <c r="A547" s="22" t="str">
        <f>IFERROR(テーブル_Swim015[[#This Row],[競技番号]],"")</f>
        <v/>
      </c>
      <c r="B547" s="22" t="str">
        <f>IFERROR(テーブル_Swim015[[#This Row],[組]],"")</f>
        <v/>
      </c>
      <c r="C547" s="22" t="str">
        <f>IFERROR(テーブル_Swim015[[#This Row],[水路]],"")</f>
        <v/>
      </c>
      <c r="D547" s="22" t="str">
        <f t="shared" si="35"/>
        <v/>
      </c>
      <c r="E547" s="22" t="str">
        <f>IFERROR(テーブル_Swim015[[#This Row],[選手番号]],"")</f>
        <v/>
      </c>
      <c r="F547" s="22" t="str">
        <f>IFERROR(VLOOKUP(E547,Sheet3!A:H,3,0),"")</f>
        <v/>
      </c>
      <c r="G547" s="22" t="str">
        <f>IFERROR(VLOOKUP(E547,Sheet3!A:H,8,0),"")</f>
        <v/>
      </c>
      <c r="H547" s="22" t="str">
        <f>IFERROR(VLOOKUP(E547,Sheet2!A:B,2,0),"")</f>
        <v/>
      </c>
      <c r="I547" s="22" t="str">
        <f t="shared" si="36"/>
        <v/>
      </c>
      <c r="J547" s="22" t="str">
        <f t="shared" si="37"/>
        <v/>
      </c>
      <c r="K547" s="22" t="str">
        <f t="shared" si="38"/>
        <v/>
      </c>
    </row>
    <row r="548" spans="1:11" s="22" customFormat="1" x14ac:dyDescent="0.15">
      <c r="A548" s="22" t="str">
        <f>IFERROR(テーブル_Swim015[[#This Row],[競技番号]],"")</f>
        <v/>
      </c>
      <c r="B548" s="22" t="str">
        <f>IFERROR(テーブル_Swim015[[#This Row],[組]],"")</f>
        <v/>
      </c>
      <c r="C548" s="22" t="str">
        <f>IFERROR(テーブル_Swim015[[#This Row],[水路]],"")</f>
        <v/>
      </c>
      <c r="D548" s="22" t="str">
        <f t="shared" si="35"/>
        <v/>
      </c>
      <c r="E548" s="22" t="str">
        <f>IFERROR(テーブル_Swim015[[#This Row],[選手番号]],"")</f>
        <v/>
      </c>
      <c r="F548" s="22" t="str">
        <f>IFERROR(VLOOKUP(E548,Sheet3!A:H,3,0),"")</f>
        <v/>
      </c>
      <c r="G548" s="22" t="str">
        <f>IFERROR(VLOOKUP(E548,Sheet3!A:H,8,0),"")</f>
        <v/>
      </c>
      <c r="H548" s="22" t="str">
        <f>IFERROR(VLOOKUP(E548,Sheet2!A:B,2,0),"")</f>
        <v/>
      </c>
      <c r="I548" s="22" t="str">
        <f t="shared" si="36"/>
        <v/>
      </c>
      <c r="J548" s="22" t="str">
        <f t="shared" si="37"/>
        <v/>
      </c>
      <c r="K548" s="22" t="str">
        <f t="shared" si="38"/>
        <v/>
      </c>
    </row>
    <row r="549" spans="1:11" s="22" customFormat="1" x14ac:dyDescent="0.15">
      <c r="A549" s="22" t="str">
        <f>IFERROR(テーブル_Swim015[[#This Row],[競技番号]],"")</f>
        <v/>
      </c>
      <c r="B549" s="22" t="str">
        <f>IFERROR(テーブル_Swim015[[#This Row],[組]],"")</f>
        <v/>
      </c>
      <c r="C549" s="22" t="str">
        <f>IFERROR(テーブル_Swim015[[#This Row],[水路]],"")</f>
        <v/>
      </c>
      <c r="D549" s="22" t="str">
        <f t="shared" si="35"/>
        <v/>
      </c>
      <c r="E549" s="22" t="str">
        <f>IFERROR(テーブル_Swim015[[#This Row],[選手番号]],"")</f>
        <v/>
      </c>
      <c r="F549" s="22" t="str">
        <f>IFERROR(VLOOKUP(E549,Sheet3!A:H,3,0),"")</f>
        <v/>
      </c>
      <c r="G549" s="22" t="str">
        <f>IFERROR(VLOOKUP(E549,Sheet3!A:H,8,0),"")</f>
        <v/>
      </c>
      <c r="H549" s="22" t="str">
        <f>IFERROR(VLOOKUP(E549,Sheet2!A:B,2,0),"")</f>
        <v/>
      </c>
      <c r="I549" s="22" t="str">
        <f t="shared" si="36"/>
        <v/>
      </c>
      <c r="J549" s="22" t="str">
        <f t="shared" si="37"/>
        <v/>
      </c>
      <c r="K549" s="22" t="str">
        <f t="shared" si="38"/>
        <v/>
      </c>
    </row>
    <row r="550" spans="1:11" s="22" customFormat="1" x14ac:dyDescent="0.15">
      <c r="A550" s="22" t="str">
        <f>IFERROR(テーブル_Swim015[[#This Row],[競技番号]],"")</f>
        <v/>
      </c>
      <c r="B550" s="22" t="str">
        <f>IFERROR(テーブル_Swim015[[#This Row],[組]],"")</f>
        <v/>
      </c>
      <c r="C550" s="22" t="str">
        <f>IFERROR(テーブル_Swim015[[#This Row],[水路]],"")</f>
        <v/>
      </c>
      <c r="D550" s="22" t="str">
        <f t="shared" si="35"/>
        <v/>
      </c>
      <c r="E550" s="22" t="str">
        <f>IFERROR(テーブル_Swim015[[#This Row],[選手番号]],"")</f>
        <v/>
      </c>
      <c r="F550" s="22" t="str">
        <f>IFERROR(VLOOKUP(E550,Sheet3!A:H,3,0),"")</f>
        <v/>
      </c>
      <c r="G550" s="22" t="str">
        <f>IFERROR(VLOOKUP(E550,Sheet3!A:H,8,0),"")</f>
        <v/>
      </c>
      <c r="H550" s="22" t="str">
        <f>IFERROR(VLOOKUP(E550,Sheet2!A:B,2,0),"")</f>
        <v/>
      </c>
      <c r="I550" s="22" t="str">
        <f t="shared" si="36"/>
        <v/>
      </c>
      <c r="J550" s="22" t="str">
        <f t="shared" si="37"/>
        <v/>
      </c>
      <c r="K550" s="22" t="str">
        <f t="shared" si="38"/>
        <v/>
      </c>
    </row>
    <row r="551" spans="1:11" s="22" customFormat="1" x14ac:dyDescent="0.15">
      <c r="A551" s="22" t="str">
        <f>IFERROR(テーブル_Swim015[[#This Row],[競技番号]],"")</f>
        <v/>
      </c>
      <c r="B551" s="22" t="str">
        <f>IFERROR(テーブル_Swim015[[#This Row],[組]],"")</f>
        <v/>
      </c>
      <c r="C551" s="22" t="str">
        <f>IFERROR(テーブル_Swim015[[#This Row],[水路]],"")</f>
        <v/>
      </c>
      <c r="D551" s="22" t="str">
        <f t="shared" si="35"/>
        <v/>
      </c>
      <c r="E551" s="22" t="str">
        <f>IFERROR(テーブル_Swim015[[#This Row],[選手番号]],"")</f>
        <v/>
      </c>
      <c r="F551" s="22" t="str">
        <f>IFERROR(VLOOKUP(E551,Sheet3!A:H,3,0),"")</f>
        <v/>
      </c>
      <c r="G551" s="22" t="str">
        <f>IFERROR(VLOOKUP(E551,Sheet3!A:H,8,0),"")</f>
        <v/>
      </c>
      <c r="H551" s="22" t="str">
        <f>IFERROR(VLOOKUP(E551,Sheet2!A:B,2,0),"")</f>
        <v/>
      </c>
      <c r="I551" s="22" t="str">
        <f t="shared" si="36"/>
        <v/>
      </c>
      <c r="J551" s="22" t="str">
        <f t="shared" si="37"/>
        <v/>
      </c>
      <c r="K551" s="22" t="str">
        <f t="shared" si="38"/>
        <v/>
      </c>
    </row>
    <row r="552" spans="1:11" s="22" customFormat="1" x14ac:dyDescent="0.15">
      <c r="A552" s="22" t="str">
        <f>IFERROR(テーブル_Swim015[[#This Row],[競技番号]],"")</f>
        <v/>
      </c>
      <c r="B552" s="22" t="str">
        <f>IFERROR(テーブル_Swim015[[#This Row],[組]],"")</f>
        <v/>
      </c>
      <c r="C552" s="22" t="str">
        <f>IFERROR(テーブル_Swim015[[#This Row],[水路]],"")</f>
        <v/>
      </c>
      <c r="D552" s="22" t="str">
        <f t="shared" si="35"/>
        <v/>
      </c>
      <c r="E552" s="22" t="str">
        <f>IFERROR(テーブル_Swim015[[#This Row],[選手番号]],"")</f>
        <v/>
      </c>
      <c r="F552" s="22" t="str">
        <f>IFERROR(VLOOKUP(E552,Sheet3!A:H,3,0),"")</f>
        <v/>
      </c>
      <c r="G552" s="22" t="str">
        <f>IFERROR(VLOOKUP(E552,Sheet3!A:H,8,0),"")</f>
        <v/>
      </c>
      <c r="H552" s="22" t="str">
        <f>IFERROR(VLOOKUP(E552,Sheet2!A:B,2,0),"")</f>
        <v/>
      </c>
      <c r="I552" s="22" t="str">
        <f t="shared" si="36"/>
        <v/>
      </c>
      <c r="J552" s="22" t="str">
        <f t="shared" si="37"/>
        <v/>
      </c>
      <c r="K552" s="22" t="str">
        <f t="shared" si="38"/>
        <v/>
      </c>
    </row>
    <row r="553" spans="1:11" s="22" customFormat="1" x14ac:dyDescent="0.15">
      <c r="A553" s="22" t="str">
        <f>IFERROR(テーブル_Swim015[[#This Row],[競技番号]],"")</f>
        <v/>
      </c>
      <c r="B553" s="22" t="str">
        <f>IFERROR(テーブル_Swim015[[#This Row],[組]],"")</f>
        <v/>
      </c>
      <c r="C553" s="22" t="str">
        <f>IFERROR(テーブル_Swim015[[#This Row],[水路]],"")</f>
        <v/>
      </c>
      <c r="D553" s="22" t="str">
        <f t="shared" si="35"/>
        <v/>
      </c>
      <c r="E553" s="22" t="str">
        <f>IFERROR(テーブル_Swim015[[#This Row],[選手番号]],"")</f>
        <v/>
      </c>
      <c r="F553" s="22" t="str">
        <f>IFERROR(VLOOKUP(E553,Sheet3!A:H,3,0),"")</f>
        <v/>
      </c>
      <c r="G553" s="22" t="str">
        <f>IFERROR(VLOOKUP(E553,Sheet3!A:H,8,0),"")</f>
        <v/>
      </c>
      <c r="H553" s="22" t="str">
        <f>IFERROR(VLOOKUP(E553,Sheet2!A:B,2,0),"")</f>
        <v/>
      </c>
      <c r="I553" s="22" t="str">
        <f t="shared" si="36"/>
        <v/>
      </c>
      <c r="J553" s="22" t="str">
        <f t="shared" si="37"/>
        <v/>
      </c>
      <c r="K553" s="22" t="str">
        <f t="shared" si="38"/>
        <v/>
      </c>
    </row>
    <row r="554" spans="1:11" s="22" customFormat="1" x14ac:dyDescent="0.15">
      <c r="A554" s="22" t="str">
        <f>IFERROR(テーブル_Swim015[[#This Row],[競技番号]],"")</f>
        <v/>
      </c>
      <c r="B554" s="22" t="str">
        <f>IFERROR(テーブル_Swim015[[#This Row],[組]],"")</f>
        <v/>
      </c>
      <c r="C554" s="22" t="str">
        <f>IFERROR(テーブル_Swim015[[#This Row],[水路]],"")</f>
        <v/>
      </c>
      <c r="D554" s="22" t="str">
        <f t="shared" si="35"/>
        <v/>
      </c>
      <c r="E554" s="22" t="str">
        <f>IFERROR(テーブル_Swim015[[#This Row],[選手番号]],"")</f>
        <v/>
      </c>
      <c r="F554" s="22" t="str">
        <f>IFERROR(VLOOKUP(E554,Sheet3!A:H,3,0),"")</f>
        <v/>
      </c>
      <c r="G554" s="22" t="str">
        <f>IFERROR(VLOOKUP(E554,Sheet3!A:H,8,0),"")</f>
        <v/>
      </c>
      <c r="H554" s="22" t="str">
        <f>IFERROR(VLOOKUP(E554,Sheet2!A:B,2,0),"")</f>
        <v/>
      </c>
      <c r="I554" s="22" t="str">
        <f t="shared" si="36"/>
        <v/>
      </c>
      <c r="J554" s="22" t="str">
        <f t="shared" si="37"/>
        <v/>
      </c>
      <c r="K554" s="22" t="str">
        <f t="shared" si="38"/>
        <v/>
      </c>
    </row>
    <row r="555" spans="1:11" s="22" customFormat="1" x14ac:dyDescent="0.15">
      <c r="A555" s="22" t="str">
        <f>IFERROR(テーブル_Swim015[[#This Row],[競技番号]],"")</f>
        <v/>
      </c>
      <c r="B555" s="22" t="str">
        <f>IFERROR(テーブル_Swim015[[#This Row],[組]],"")</f>
        <v/>
      </c>
      <c r="C555" s="22" t="str">
        <f>IFERROR(テーブル_Swim015[[#This Row],[水路]],"")</f>
        <v/>
      </c>
      <c r="D555" s="22" t="str">
        <f t="shared" si="35"/>
        <v/>
      </c>
      <c r="E555" s="22" t="str">
        <f>IFERROR(テーブル_Swim015[[#This Row],[選手番号]],"")</f>
        <v/>
      </c>
      <c r="F555" s="22" t="str">
        <f>IFERROR(VLOOKUP(E555,Sheet3!A:H,3,0),"")</f>
        <v/>
      </c>
      <c r="G555" s="22" t="str">
        <f>IFERROR(VLOOKUP(E555,Sheet3!A:H,8,0),"")</f>
        <v/>
      </c>
      <c r="H555" s="22" t="str">
        <f>IFERROR(VLOOKUP(E555,Sheet2!A:B,2,0),"")</f>
        <v/>
      </c>
      <c r="I555" s="22" t="str">
        <f t="shared" si="36"/>
        <v/>
      </c>
      <c r="J555" s="22" t="str">
        <f t="shared" si="37"/>
        <v/>
      </c>
      <c r="K555" s="22" t="str">
        <f t="shared" si="38"/>
        <v/>
      </c>
    </row>
    <row r="556" spans="1:11" s="22" customFormat="1" x14ac:dyDescent="0.15">
      <c r="A556" s="22" t="str">
        <f>IFERROR(テーブル_Swim015[[#This Row],[競技番号]],"")</f>
        <v/>
      </c>
      <c r="B556" s="22" t="str">
        <f>IFERROR(テーブル_Swim015[[#This Row],[組]],"")</f>
        <v/>
      </c>
      <c r="C556" s="22" t="str">
        <f>IFERROR(テーブル_Swim015[[#This Row],[水路]],"")</f>
        <v/>
      </c>
      <c r="D556" s="22" t="str">
        <f t="shared" si="35"/>
        <v/>
      </c>
      <c r="E556" s="22" t="str">
        <f>IFERROR(テーブル_Swim015[[#This Row],[選手番号]],"")</f>
        <v/>
      </c>
      <c r="F556" s="22" t="str">
        <f>IFERROR(VLOOKUP(E556,Sheet3!A:H,3,0),"")</f>
        <v/>
      </c>
      <c r="G556" s="22" t="str">
        <f>IFERROR(VLOOKUP(E556,Sheet3!A:H,8,0),"")</f>
        <v/>
      </c>
      <c r="H556" s="22" t="str">
        <f>IFERROR(VLOOKUP(E556,Sheet2!A:B,2,0),"")</f>
        <v/>
      </c>
      <c r="I556" s="22" t="str">
        <f t="shared" si="36"/>
        <v/>
      </c>
      <c r="J556" s="22" t="str">
        <f t="shared" si="37"/>
        <v/>
      </c>
      <c r="K556" s="22" t="str">
        <f t="shared" si="38"/>
        <v/>
      </c>
    </row>
    <row r="557" spans="1:11" s="22" customFormat="1" x14ac:dyDescent="0.15">
      <c r="A557" s="22" t="str">
        <f>IFERROR(テーブル_Swim015[[#This Row],[競技番号]],"")</f>
        <v/>
      </c>
      <c r="B557" s="22" t="str">
        <f>IFERROR(テーブル_Swim015[[#This Row],[組]],"")</f>
        <v/>
      </c>
      <c r="C557" s="22" t="str">
        <f>IFERROR(テーブル_Swim015[[#This Row],[水路]],"")</f>
        <v/>
      </c>
      <c r="D557" s="22" t="str">
        <f t="shared" si="35"/>
        <v/>
      </c>
      <c r="E557" s="22" t="str">
        <f>IFERROR(テーブル_Swim015[[#This Row],[選手番号]],"")</f>
        <v/>
      </c>
      <c r="F557" s="22" t="str">
        <f>IFERROR(VLOOKUP(E557,Sheet3!A:H,3,0),"")</f>
        <v/>
      </c>
      <c r="G557" s="22" t="str">
        <f>IFERROR(VLOOKUP(E557,Sheet3!A:H,8,0),"")</f>
        <v/>
      </c>
      <c r="H557" s="22" t="str">
        <f>IFERROR(VLOOKUP(E557,Sheet2!A:B,2,0),"")</f>
        <v/>
      </c>
      <c r="I557" s="22" t="str">
        <f t="shared" si="36"/>
        <v/>
      </c>
      <c r="J557" s="22" t="str">
        <f t="shared" si="37"/>
        <v/>
      </c>
      <c r="K557" s="22" t="str">
        <f t="shared" si="38"/>
        <v/>
      </c>
    </row>
    <row r="558" spans="1:11" s="22" customFormat="1" x14ac:dyDescent="0.15">
      <c r="A558" s="22" t="str">
        <f>IFERROR(テーブル_Swim015[[#This Row],[競技番号]],"")</f>
        <v/>
      </c>
      <c r="B558" s="22" t="str">
        <f>IFERROR(テーブル_Swim015[[#This Row],[組]],"")</f>
        <v/>
      </c>
      <c r="C558" s="22" t="str">
        <f>IFERROR(テーブル_Swim015[[#This Row],[水路]],"")</f>
        <v/>
      </c>
      <c r="D558" s="22" t="str">
        <f t="shared" si="35"/>
        <v/>
      </c>
      <c r="E558" s="22" t="str">
        <f>IFERROR(テーブル_Swim015[[#This Row],[選手番号]],"")</f>
        <v/>
      </c>
      <c r="F558" s="22" t="str">
        <f>IFERROR(VLOOKUP(E558,Sheet3!A:H,3,0),"")</f>
        <v/>
      </c>
      <c r="G558" s="22" t="str">
        <f>IFERROR(VLOOKUP(E558,Sheet3!A:H,8,0),"")</f>
        <v/>
      </c>
      <c r="H558" s="22" t="str">
        <f>IFERROR(VLOOKUP(E558,Sheet2!A:B,2,0),"")</f>
        <v/>
      </c>
      <c r="I558" s="22" t="str">
        <f t="shared" si="36"/>
        <v/>
      </c>
      <c r="J558" s="22" t="str">
        <f t="shared" si="37"/>
        <v/>
      </c>
      <c r="K558" s="22" t="str">
        <f t="shared" si="38"/>
        <v/>
      </c>
    </row>
    <row r="559" spans="1:11" s="22" customFormat="1" x14ac:dyDescent="0.15">
      <c r="A559" s="22" t="str">
        <f>IFERROR(テーブル_Swim015[[#This Row],[競技番号]],"")</f>
        <v/>
      </c>
      <c r="B559" s="22" t="str">
        <f>IFERROR(テーブル_Swim015[[#This Row],[組]],"")</f>
        <v/>
      </c>
      <c r="C559" s="22" t="str">
        <f>IFERROR(テーブル_Swim015[[#This Row],[水路]],"")</f>
        <v/>
      </c>
      <c r="D559" s="22" t="str">
        <f t="shared" si="35"/>
        <v/>
      </c>
      <c r="E559" s="22" t="str">
        <f>IFERROR(テーブル_Swim015[[#This Row],[選手番号]],"")</f>
        <v/>
      </c>
      <c r="F559" s="22" t="str">
        <f>IFERROR(VLOOKUP(E559,Sheet3!A:H,3,0),"")</f>
        <v/>
      </c>
      <c r="G559" s="22" t="str">
        <f>IFERROR(VLOOKUP(E559,Sheet3!A:H,8,0),"")</f>
        <v/>
      </c>
      <c r="H559" s="22" t="str">
        <f>IFERROR(VLOOKUP(E559,Sheet2!A:B,2,0),"")</f>
        <v/>
      </c>
      <c r="I559" s="22" t="str">
        <f t="shared" si="36"/>
        <v/>
      </c>
      <c r="J559" s="22" t="str">
        <f t="shared" si="37"/>
        <v/>
      </c>
      <c r="K559" s="22" t="str">
        <f t="shared" si="38"/>
        <v/>
      </c>
    </row>
    <row r="560" spans="1:11" s="22" customFormat="1" x14ac:dyDescent="0.15">
      <c r="A560" s="22" t="str">
        <f>IFERROR(テーブル_Swim015[[#This Row],[競技番号]],"")</f>
        <v/>
      </c>
      <c r="B560" s="22" t="str">
        <f>IFERROR(テーブル_Swim015[[#This Row],[組]],"")</f>
        <v/>
      </c>
      <c r="C560" s="22" t="str">
        <f>IFERROR(テーブル_Swim015[[#This Row],[水路]],"")</f>
        <v/>
      </c>
      <c r="D560" s="22" t="str">
        <f t="shared" si="35"/>
        <v/>
      </c>
      <c r="E560" s="22" t="str">
        <f>IFERROR(テーブル_Swim015[[#This Row],[選手番号]],"")</f>
        <v/>
      </c>
      <c r="F560" s="22" t="str">
        <f>IFERROR(VLOOKUP(E560,Sheet3!A:H,3,0),"")</f>
        <v/>
      </c>
      <c r="G560" s="22" t="str">
        <f>IFERROR(VLOOKUP(E560,Sheet3!A:H,8,0),"")</f>
        <v/>
      </c>
      <c r="H560" s="22" t="str">
        <f>IFERROR(VLOOKUP(E560,Sheet2!A:B,2,0),"")</f>
        <v/>
      </c>
      <c r="I560" s="22" t="str">
        <f t="shared" si="36"/>
        <v/>
      </c>
      <c r="J560" s="22" t="str">
        <f t="shared" si="37"/>
        <v/>
      </c>
      <c r="K560" s="22" t="str">
        <f t="shared" si="38"/>
        <v/>
      </c>
    </row>
    <row r="561" spans="1:11" s="22" customFormat="1" x14ac:dyDescent="0.15">
      <c r="A561" s="22" t="str">
        <f>IFERROR(テーブル_Swim015[[#This Row],[競技番号]],"")</f>
        <v/>
      </c>
      <c r="B561" s="22" t="str">
        <f>IFERROR(テーブル_Swim015[[#This Row],[組]],"")</f>
        <v/>
      </c>
      <c r="C561" s="22" t="str">
        <f>IFERROR(テーブル_Swim015[[#This Row],[水路]],"")</f>
        <v/>
      </c>
      <c r="D561" s="22" t="str">
        <f t="shared" si="35"/>
        <v/>
      </c>
      <c r="E561" s="22" t="str">
        <f>IFERROR(テーブル_Swim015[[#This Row],[選手番号]],"")</f>
        <v/>
      </c>
      <c r="F561" s="22" t="str">
        <f>IFERROR(VLOOKUP(E561,Sheet3!A:H,3,0),"")</f>
        <v/>
      </c>
      <c r="G561" s="22" t="str">
        <f>IFERROR(VLOOKUP(E561,Sheet3!A:H,8,0),"")</f>
        <v/>
      </c>
      <c r="H561" s="22" t="str">
        <f>IFERROR(VLOOKUP(E561,Sheet2!A:B,2,0),"")</f>
        <v/>
      </c>
      <c r="I561" s="22" t="str">
        <f t="shared" si="36"/>
        <v/>
      </c>
      <c r="J561" s="22" t="str">
        <f t="shared" si="37"/>
        <v/>
      </c>
      <c r="K561" s="22" t="str">
        <f t="shared" si="38"/>
        <v/>
      </c>
    </row>
    <row r="562" spans="1:11" s="22" customFormat="1" x14ac:dyDescent="0.15">
      <c r="A562" s="22" t="str">
        <f>IFERROR(テーブル_Swim015[[#This Row],[競技番号]],"")</f>
        <v/>
      </c>
      <c r="B562" s="22" t="str">
        <f>IFERROR(テーブル_Swim015[[#This Row],[組]],"")</f>
        <v/>
      </c>
      <c r="C562" s="22" t="str">
        <f>IFERROR(テーブル_Swim015[[#This Row],[水路]],"")</f>
        <v/>
      </c>
      <c r="D562" s="22" t="str">
        <f t="shared" si="35"/>
        <v/>
      </c>
      <c r="E562" s="22" t="str">
        <f>IFERROR(テーブル_Swim015[[#This Row],[選手番号]],"")</f>
        <v/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36"/>
        <v/>
      </c>
      <c r="J562" s="22" t="str">
        <f t="shared" si="37"/>
        <v/>
      </c>
      <c r="K562" s="22" t="str">
        <f t="shared" si="38"/>
        <v/>
      </c>
    </row>
    <row r="563" spans="1:11" s="22" customFormat="1" x14ac:dyDescent="0.15">
      <c r="A563" s="22" t="str">
        <f>IFERROR(テーブル_Swim015[[#This Row],[競技番号]],"")</f>
        <v/>
      </c>
      <c r="B563" s="22" t="str">
        <f>IFERROR(テーブル_Swim015[[#This Row],[組]],"")</f>
        <v/>
      </c>
      <c r="C563" s="22" t="str">
        <f>IFERROR(テーブル_Swim015[[#This Row],[水路]],"")</f>
        <v/>
      </c>
      <c r="D563" s="22" t="str">
        <f t="shared" si="35"/>
        <v/>
      </c>
      <c r="E563" s="22" t="str">
        <f>IFERROR(テーブル_Swim015[[#This Row],[選手番号]],"")</f>
        <v/>
      </c>
      <c r="F563" s="22" t="str">
        <f>IFERROR(VLOOKUP(E563,Sheet3!A:H,3,0),"")</f>
        <v/>
      </c>
      <c r="G563" s="22" t="str">
        <f>IFERROR(VLOOKUP(E563,Sheet3!A:H,8,0),"")</f>
        <v/>
      </c>
      <c r="H563" s="22" t="str">
        <f>IFERROR(VLOOKUP(E563,Sheet2!A:B,2,0),"")</f>
        <v/>
      </c>
      <c r="I563" s="22" t="str">
        <f t="shared" si="36"/>
        <v/>
      </c>
      <c r="J563" s="22" t="str">
        <f t="shared" si="37"/>
        <v/>
      </c>
      <c r="K563" s="22" t="str">
        <f t="shared" si="38"/>
        <v/>
      </c>
    </row>
    <row r="564" spans="1:11" s="22" customFormat="1" x14ac:dyDescent="0.15">
      <c r="A564" s="22" t="str">
        <f>IFERROR(テーブル_Swim015[[#This Row],[競技番号]],"")</f>
        <v/>
      </c>
      <c r="B564" s="22" t="str">
        <f>IFERROR(テーブル_Swim015[[#This Row],[組]],"")</f>
        <v/>
      </c>
      <c r="C564" s="22" t="str">
        <f>IFERROR(テーブル_Swim015[[#This Row],[水路]],"")</f>
        <v/>
      </c>
      <c r="D564" s="22" t="str">
        <f t="shared" si="35"/>
        <v/>
      </c>
      <c r="E564" s="22" t="str">
        <f>IFERROR(テーブル_Swim015[[#This Row],[選手番号]],"")</f>
        <v/>
      </c>
      <c r="F564" s="22" t="str">
        <f>IFERROR(VLOOKUP(E564,Sheet3!A:H,3,0),"")</f>
        <v/>
      </c>
      <c r="G564" s="22" t="str">
        <f>IFERROR(VLOOKUP(E564,Sheet3!A:H,8,0),"")</f>
        <v/>
      </c>
      <c r="H564" s="22" t="str">
        <f>IFERROR(VLOOKUP(E564,Sheet2!A:B,2,0),"")</f>
        <v/>
      </c>
      <c r="I564" s="22" t="str">
        <f t="shared" si="36"/>
        <v/>
      </c>
      <c r="J564" s="22" t="str">
        <f t="shared" si="37"/>
        <v/>
      </c>
      <c r="K564" s="22" t="str">
        <f t="shared" si="38"/>
        <v/>
      </c>
    </row>
    <row r="565" spans="1:11" s="22" customFormat="1" x14ac:dyDescent="0.15">
      <c r="A565" s="22" t="str">
        <f>IFERROR(テーブル_Swim015[[#This Row],[競技番号]],"")</f>
        <v/>
      </c>
      <c r="B565" s="22" t="str">
        <f>IFERROR(テーブル_Swim015[[#This Row],[組]],"")</f>
        <v/>
      </c>
      <c r="C565" s="22" t="str">
        <f>IFERROR(テーブル_Swim015[[#This Row],[水路]],"")</f>
        <v/>
      </c>
      <c r="D565" s="22" t="str">
        <f t="shared" si="35"/>
        <v/>
      </c>
      <c r="E565" s="22" t="str">
        <f>IFERROR(テーブル_Swim015[[#This Row],[選手番号]],"")</f>
        <v/>
      </c>
      <c r="F565" s="22" t="str">
        <f>IFERROR(VLOOKUP(E565,Sheet3!A:H,3,0),"")</f>
        <v/>
      </c>
      <c r="G565" s="22" t="str">
        <f>IFERROR(VLOOKUP(E565,Sheet3!A:H,8,0),"")</f>
        <v/>
      </c>
      <c r="H565" s="22" t="str">
        <f>IFERROR(VLOOKUP(E565,Sheet2!A:B,2,0),"")</f>
        <v/>
      </c>
      <c r="I565" s="22" t="str">
        <f t="shared" si="36"/>
        <v/>
      </c>
      <c r="J565" s="22" t="str">
        <f t="shared" si="37"/>
        <v/>
      </c>
      <c r="K565" s="22" t="str">
        <f t="shared" si="38"/>
        <v/>
      </c>
    </row>
    <row r="566" spans="1:11" s="22" customFormat="1" x14ac:dyDescent="0.15">
      <c r="A566" s="22" t="str">
        <f>IFERROR(テーブル_Swim015[[#This Row],[競技番号]],"")</f>
        <v/>
      </c>
      <c r="B566" s="22" t="str">
        <f>IFERROR(テーブル_Swim015[[#This Row],[組]],"")</f>
        <v/>
      </c>
      <c r="C566" s="22" t="str">
        <f>IFERROR(テーブル_Swim015[[#This Row],[水路]],"")</f>
        <v/>
      </c>
      <c r="D566" s="22" t="str">
        <f t="shared" si="35"/>
        <v/>
      </c>
      <c r="E566" s="22" t="str">
        <f>IFERROR(テーブル_Swim015[[#This Row],[選手番号]],"")</f>
        <v/>
      </c>
      <c r="F566" s="22" t="str">
        <f>IFERROR(VLOOKUP(E566,Sheet3!A:H,3,0),"")</f>
        <v/>
      </c>
      <c r="G566" s="22" t="str">
        <f>IFERROR(VLOOKUP(E566,Sheet3!A:H,8,0),"")</f>
        <v/>
      </c>
      <c r="H566" s="22" t="str">
        <f>IFERROR(VLOOKUP(E566,Sheet2!A:B,2,0),"")</f>
        <v/>
      </c>
      <c r="I566" s="22" t="str">
        <f t="shared" si="36"/>
        <v/>
      </c>
      <c r="J566" s="22" t="str">
        <f t="shared" si="37"/>
        <v/>
      </c>
      <c r="K566" s="22" t="str">
        <f t="shared" si="38"/>
        <v/>
      </c>
    </row>
    <row r="567" spans="1:11" s="22" customFormat="1" x14ac:dyDescent="0.15">
      <c r="A567" s="22" t="str">
        <f>IFERROR(テーブル_Swim015[[#This Row],[競技番号]],"")</f>
        <v/>
      </c>
      <c r="B567" s="22" t="str">
        <f>IFERROR(テーブル_Swim015[[#This Row],[組]],"")</f>
        <v/>
      </c>
      <c r="C567" s="22" t="str">
        <f>IFERROR(テーブル_Swim015[[#This Row],[水路]],"")</f>
        <v/>
      </c>
      <c r="D567" s="22" t="str">
        <f t="shared" si="35"/>
        <v/>
      </c>
      <c r="E567" s="22" t="str">
        <f>IFERROR(テーブル_Swim015[[#This Row],[選手番号]],"")</f>
        <v/>
      </c>
      <c r="F567" s="22" t="str">
        <f>IFERROR(VLOOKUP(E567,Sheet3!A:H,3,0),"")</f>
        <v/>
      </c>
      <c r="G567" s="22" t="str">
        <f>IFERROR(VLOOKUP(E567,Sheet3!A:H,8,0),"")</f>
        <v/>
      </c>
      <c r="H567" s="22" t="str">
        <f>IFERROR(VLOOKUP(E567,Sheet2!A:B,2,0),"")</f>
        <v/>
      </c>
      <c r="I567" s="22" t="str">
        <f t="shared" si="36"/>
        <v/>
      </c>
      <c r="J567" s="22" t="str">
        <f t="shared" si="37"/>
        <v/>
      </c>
      <c r="K567" s="22" t="str">
        <f t="shared" si="38"/>
        <v/>
      </c>
    </row>
    <row r="568" spans="1:11" s="22" customFormat="1" x14ac:dyDescent="0.15">
      <c r="A568" s="22" t="str">
        <f>IFERROR(テーブル_Swim015[[#This Row],[競技番号]],"")</f>
        <v/>
      </c>
      <c r="B568" s="22" t="str">
        <f>IFERROR(テーブル_Swim015[[#This Row],[組]],"")</f>
        <v/>
      </c>
      <c r="C568" s="22" t="str">
        <f>IFERROR(テーブル_Swim015[[#This Row],[水路]],"")</f>
        <v/>
      </c>
      <c r="D568" s="22" t="str">
        <f t="shared" si="35"/>
        <v/>
      </c>
      <c r="E568" s="22" t="str">
        <f>IFERROR(テーブル_Swim015[[#This Row],[選手番号]],"")</f>
        <v/>
      </c>
      <c r="F568" s="22" t="str">
        <f>IFERROR(VLOOKUP(E568,Sheet3!A:H,3,0),"")</f>
        <v/>
      </c>
      <c r="G568" s="22" t="str">
        <f>IFERROR(VLOOKUP(E568,Sheet3!A:H,8,0),"")</f>
        <v/>
      </c>
      <c r="H568" s="22" t="str">
        <f>IFERROR(VLOOKUP(E568,Sheet2!A:B,2,0),"")</f>
        <v/>
      </c>
      <c r="I568" s="22" t="str">
        <f t="shared" si="36"/>
        <v/>
      </c>
      <c r="J568" s="22" t="str">
        <f t="shared" si="37"/>
        <v/>
      </c>
      <c r="K568" s="22" t="str">
        <f t="shared" si="38"/>
        <v/>
      </c>
    </row>
    <row r="569" spans="1:11" s="22" customFormat="1" x14ac:dyDescent="0.15">
      <c r="A569" s="22" t="str">
        <f>IFERROR(テーブル_Swim015[[#This Row],[競技番号]],"")</f>
        <v/>
      </c>
      <c r="B569" s="22" t="str">
        <f>IFERROR(テーブル_Swim015[[#This Row],[組]],"")</f>
        <v/>
      </c>
      <c r="C569" s="22" t="str">
        <f>IFERROR(テーブル_Swim015[[#This Row],[水路]],"")</f>
        <v/>
      </c>
      <c r="D569" s="22" t="str">
        <f t="shared" si="35"/>
        <v/>
      </c>
      <c r="E569" s="22" t="str">
        <f>IFERROR(テーブル_Swim015[[#This Row],[選手番号]],"")</f>
        <v/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/>
      </c>
      <c r="J569" s="22" t="str">
        <f t="shared" si="37"/>
        <v/>
      </c>
      <c r="K569" s="22" t="str">
        <f t="shared" si="38"/>
        <v/>
      </c>
    </row>
    <row r="570" spans="1:11" s="22" customFormat="1" x14ac:dyDescent="0.15">
      <c r="A570" s="22" t="str">
        <f>IFERROR(テーブル_Swim015[[#This Row],[競技番号]],"")</f>
        <v/>
      </c>
      <c r="B570" s="22" t="str">
        <f>IFERROR(テーブル_Swim015[[#This Row],[組]],"")</f>
        <v/>
      </c>
      <c r="C570" s="22" t="str">
        <f>IFERROR(テーブル_Swim015[[#This Row],[水路]],"")</f>
        <v/>
      </c>
      <c r="D570" s="22" t="str">
        <f t="shared" si="35"/>
        <v/>
      </c>
      <c r="E570" s="22" t="str">
        <f>IFERROR(テーブル_Swim015[[#This Row],[選手番号]],"")</f>
        <v/>
      </c>
      <c r="F570" s="22" t="str">
        <f>IFERROR(VLOOKUP(E570,Sheet3!A:H,3,0),"")</f>
        <v/>
      </c>
      <c r="G570" s="22" t="str">
        <f>IFERROR(VLOOKUP(E570,Sheet3!A:H,8,0),"")</f>
        <v/>
      </c>
      <c r="H570" s="22" t="str">
        <f>IFERROR(VLOOKUP(E570,Sheet2!A:B,2,0),"")</f>
        <v/>
      </c>
      <c r="I570" s="22" t="str">
        <f t="shared" si="36"/>
        <v/>
      </c>
      <c r="J570" s="22" t="str">
        <f t="shared" si="37"/>
        <v/>
      </c>
      <c r="K570" s="22" t="str">
        <f t="shared" si="38"/>
        <v/>
      </c>
    </row>
    <row r="571" spans="1:11" s="22" customFormat="1" x14ac:dyDescent="0.15">
      <c r="A571" s="22" t="str">
        <f>IFERROR(テーブル_Swim015[[#This Row],[競技番号]],"")</f>
        <v/>
      </c>
      <c r="B571" s="22" t="str">
        <f>IFERROR(テーブル_Swim015[[#This Row],[組]],"")</f>
        <v/>
      </c>
      <c r="C571" s="22" t="str">
        <f>IFERROR(テーブル_Swim015[[#This Row],[水路]],"")</f>
        <v/>
      </c>
      <c r="D571" s="22" t="str">
        <f t="shared" si="35"/>
        <v/>
      </c>
      <c r="E571" s="22" t="str">
        <f>IFERROR(テーブル_Swim015[[#This Row],[選手番号]],"")</f>
        <v/>
      </c>
      <c r="F571" s="22" t="str">
        <f>IFERROR(VLOOKUP(E571,Sheet3!A:H,3,0),"")</f>
        <v/>
      </c>
      <c r="G571" s="22" t="str">
        <f>IFERROR(VLOOKUP(E571,Sheet3!A:H,8,0),"")</f>
        <v/>
      </c>
      <c r="H571" s="22" t="str">
        <f>IFERROR(VLOOKUP(E571,Sheet2!A:B,2,0),"")</f>
        <v/>
      </c>
      <c r="I571" s="22" t="str">
        <f t="shared" si="36"/>
        <v/>
      </c>
      <c r="J571" s="22" t="str">
        <f t="shared" si="37"/>
        <v/>
      </c>
      <c r="K571" s="22" t="str">
        <f t="shared" si="38"/>
        <v/>
      </c>
    </row>
    <row r="572" spans="1:11" s="22" customFormat="1" x14ac:dyDescent="0.15">
      <c r="A572" s="22" t="str">
        <f>IFERROR(テーブル_Swim015[[#This Row],[競技番号]],"")</f>
        <v/>
      </c>
      <c r="B572" s="22" t="str">
        <f>IFERROR(テーブル_Swim015[[#This Row],[組]],"")</f>
        <v/>
      </c>
      <c r="C572" s="22" t="str">
        <f>IFERROR(テーブル_Swim015[[#This Row],[水路]],"")</f>
        <v/>
      </c>
      <c r="D572" s="22" t="str">
        <f t="shared" si="35"/>
        <v/>
      </c>
      <c r="E572" s="22" t="str">
        <f>IFERROR(テーブル_Swim015[[#This Row],[選手番号]],"")</f>
        <v/>
      </c>
      <c r="F572" s="22" t="str">
        <f>IFERROR(VLOOKUP(E572,Sheet3!A:H,3,0),"")</f>
        <v/>
      </c>
      <c r="G572" s="22" t="str">
        <f>IFERROR(VLOOKUP(E572,Sheet3!A:H,8,0),"")</f>
        <v/>
      </c>
      <c r="H572" s="22" t="str">
        <f>IFERROR(VLOOKUP(E572,Sheet2!A:B,2,0),"")</f>
        <v/>
      </c>
      <c r="I572" s="22" t="str">
        <f t="shared" si="36"/>
        <v/>
      </c>
      <c r="J572" s="22" t="str">
        <f t="shared" si="37"/>
        <v/>
      </c>
      <c r="K572" s="22" t="str">
        <f t="shared" si="38"/>
        <v/>
      </c>
    </row>
    <row r="573" spans="1:11" s="22" customFormat="1" x14ac:dyDescent="0.15">
      <c r="A573" s="22" t="str">
        <f>IFERROR(テーブル_Swim015[[#This Row],[競技番号]],"")</f>
        <v/>
      </c>
      <c r="B573" s="22" t="str">
        <f>IFERROR(テーブル_Swim015[[#This Row],[組]],"")</f>
        <v/>
      </c>
      <c r="C573" s="22" t="str">
        <f>IFERROR(テーブル_Swim015[[#This Row],[水路]],"")</f>
        <v/>
      </c>
      <c r="D573" s="22" t="str">
        <f t="shared" si="35"/>
        <v/>
      </c>
      <c r="E573" s="22" t="str">
        <f>IFERROR(テーブル_Swim015[[#This Row],[選手番号]],"")</f>
        <v/>
      </c>
      <c r="F573" s="22" t="str">
        <f>IFERROR(VLOOKUP(E573,Sheet3!A:H,3,0),"")</f>
        <v/>
      </c>
      <c r="G573" s="22" t="str">
        <f>IFERROR(VLOOKUP(E573,Sheet3!A:H,8,0),"")</f>
        <v/>
      </c>
      <c r="H573" s="22" t="str">
        <f>IFERROR(VLOOKUP(E573,Sheet2!A:B,2,0),"")</f>
        <v/>
      </c>
      <c r="I573" s="22" t="str">
        <f t="shared" si="36"/>
        <v/>
      </c>
      <c r="J573" s="22" t="str">
        <f t="shared" si="37"/>
        <v/>
      </c>
      <c r="K573" s="22" t="str">
        <f t="shared" si="38"/>
        <v/>
      </c>
    </row>
    <row r="574" spans="1:11" s="22" customFormat="1" x14ac:dyDescent="0.15">
      <c r="A574" s="22" t="str">
        <f>IFERROR(テーブル_Swim015[[#This Row],[競技番号]],"")</f>
        <v/>
      </c>
      <c r="B574" s="22" t="str">
        <f>IFERROR(テーブル_Swim015[[#This Row],[組]],"")</f>
        <v/>
      </c>
      <c r="C574" s="22" t="str">
        <f>IFERROR(テーブル_Swim015[[#This Row],[水路]],"")</f>
        <v/>
      </c>
      <c r="D574" s="22" t="str">
        <f t="shared" si="35"/>
        <v/>
      </c>
      <c r="E574" s="22" t="str">
        <f>IFERROR(テーブル_Swim015[[#This Row],[選手番号]],"")</f>
        <v/>
      </c>
      <c r="F574" s="22" t="str">
        <f>IFERROR(VLOOKUP(E574,Sheet3!A:H,3,0),"")</f>
        <v/>
      </c>
      <c r="G574" s="22" t="str">
        <f>IFERROR(VLOOKUP(E574,Sheet3!A:H,8,0),"")</f>
        <v/>
      </c>
      <c r="H574" s="22" t="str">
        <f>IFERROR(VLOOKUP(E574,Sheet2!A:B,2,0),"")</f>
        <v/>
      </c>
      <c r="I574" s="22" t="str">
        <f t="shared" si="36"/>
        <v/>
      </c>
      <c r="J574" s="22" t="str">
        <f t="shared" si="37"/>
        <v/>
      </c>
      <c r="K574" s="22" t="str">
        <f t="shared" si="38"/>
        <v/>
      </c>
    </row>
    <row r="575" spans="1:11" s="22" customFormat="1" x14ac:dyDescent="0.15">
      <c r="A575" s="22" t="str">
        <f>IFERROR(テーブル_Swim015[[#This Row],[競技番号]],"")</f>
        <v/>
      </c>
      <c r="B575" s="22" t="str">
        <f>IFERROR(テーブル_Swim015[[#This Row],[組]],"")</f>
        <v/>
      </c>
      <c r="C575" s="22" t="str">
        <f>IFERROR(テーブル_Swim015[[#This Row],[水路]],"")</f>
        <v/>
      </c>
      <c r="D575" s="22" t="str">
        <f t="shared" si="35"/>
        <v/>
      </c>
      <c r="E575" s="22" t="str">
        <f>IFERROR(テーブル_Swim015[[#This Row],[選手番号]],"")</f>
        <v/>
      </c>
      <c r="F575" s="22" t="str">
        <f>IFERROR(VLOOKUP(E575,Sheet3!A:H,3,0),"")</f>
        <v/>
      </c>
      <c r="G575" s="22" t="str">
        <f>IFERROR(VLOOKUP(E575,Sheet3!A:H,8,0),"")</f>
        <v/>
      </c>
      <c r="H575" s="22" t="str">
        <f>IFERROR(VLOOKUP(E575,Sheet2!A:B,2,0),"")</f>
        <v/>
      </c>
      <c r="I575" s="22" t="str">
        <f t="shared" si="36"/>
        <v/>
      </c>
      <c r="J575" s="22" t="str">
        <f t="shared" si="37"/>
        <v/>
      </c>
      <c r="K575" s="22" t="str">
        <f t="shared" si="38"/>
        <v/>
      </c>
    </row>
    <row r="576" spans="1:11" s="22" customFormat="1" x14ac:dyDescent="0.15">
      <c r="A576" s="22" t="str">
        <f>IFERROR(テーブル_Swim015[[#This Row],[競技番号]],"")</f>
        <v/>
      </c>
      <c r="B576" s="22" t="str">
        <f>IFERROR(テーブル_Swim015[[#This Row],[組]],"")</f>
        <v/>
      </c>
      <c r="C576" s="22" t="str">
        <f>IFERROR(テーブル_Swim015[[#This Row],[水路]],"")</f>
        <v/>
      </c>
      <c r="D576" s="22" t="str">
        <f t="shared" si="35"/>
        <v/>
      </c>
      <c r="E576" s="22" t="str">
        <f>IFERROR(テーブル_Swim015[[#This Row],[選手番号]],"")</f>
        <v/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/>
      </c>
      <c r="J576" s="22" t="str">
        <f t="shared" si="37"/>
        <v/>
      </c>
      <c r="K576" s="22" t="str">
        <f t="shared" si="38"/>
        <v/>
      </c>
    </row>
    <row r="577" spans="1:11" s="22" customFormat="1" x14ac:dyDescent="0.15">
      <c r="A577" s="22" t="str">
        <f>IFERROR(テーブル_Swim015[[#This Row],[競技番号]],"")</f>
        <v/>
      </c>
      <c r="B577" s="22" t="str">
        <f>IFERROR(テーブル_Swim015[[#This Row],[組]],"")</f>
        <v/>
      </c>
      <c r="C577" s="22" t="str">
        <f>IFERROR(テーブル_Swim015[[#This Row],[水路]],"")</f>
        <v/>
      </c>
      <c r="D577" s="22" t="str">
        <f t="shared" si="35"/>
        <v/>
      </c>
      <c r="E577" s="22" t="str">
        <f>IFERROR(テーブル_Swim015[[#This Row],[選手番号]],"")</f>
        <v/>
      </c>
      <c r="F577" s="22" t="str">
        <f>IFERROR(VLOOKUP(E577,Sheet3!A:H,3,0),"")</f>
        <v/>
      </c>
      <c r="G577" s="22" t="str">
        <f>IFERROR(VLOOKUP(E577,Sheet3!A:H,8,0),"")</f>
        <v/>
      </c>
      <c r="H577" s="22" t="str">
        <f>IFERROR(VLOOKUP(E577,Sheet2!A:B,2,0),"")</f>
        <v/>
      </c>
      <c r="I577" s="22" t="str">
        <f t="shared" si="36"/>
        <v/>
      </c>
      <c r="J577" s="22" t="str">
        <f t="shared" si="37"/>
        <v/>
      </c>
      <c r="K577" s="22" t="str">
        <f t="shared" si="38"/>
        <v/>
      </c>
    </row>
    <row r="578" spans="1:11" s="22" customFormat="1" x14ac:dyDescent="0.15">
      <c r="A578" s="22" t="str">
        <f>IFERROR(テーブル_Swim015[[#This Row],[競技番号]],"")</f>
        <v/>
      </c>
      <c r="B578" s="22" t="str">
        <f>IFERROR(テーブル_Swim015[[#This Row],[組]],"")</f>
        <v/>
      </c>
      <c r="C578" s="22" t="str">
        <f>IFERROR(テーブル_Swim015[[#This Row],[水路]],"")</f>
        <v/>
      </c>
      <c r="D578" s="22" t="str">
        <f t="shared" si="35"/>
        <v/>
      </c>
      <c r="E578" s="22" t="str">
        <f>IFERROR(テーブル_Swim015[[#This Row],[選手番号]],"")</f>
        <v/>
      </c>
      <c r="F578" s="22" t="str">
        <f>IFERROR(VLOOKUP(E578,Sheet3!A:H,3,0),"")</f>
        <v/>
      </c>
      <c r="G578" s="22" t="str">
        <f>IFERROR(VLOOKUP(E578,Sheet3!A:H,8,0),"")</f>
        <v/>
      </c>
      <c r="H578" s="22" t="str">
        <f>IFERROR(VLOOKUP(E578,Sheet2!A:B,2,0),"")</f>
        <v/>
      </c>
      <c r="I578" s="22" t="str">
        <f t="shared" si="36"/>
        <v/>
      </c>
      <c r="J578" s="22" t="str">
        <f t="shared" si="37"/>
        <v/>
      </c>
      <c r="K578" s="22" t="str">
        <f t="shared" si="38"/>
        <v/>
      </c>
    </row>
    <row r="579" spans="1:11" s="22" customFormat="1" x14ac:dyDescent="0.15">
      <c r="A579" s="22" t="str">
        <f>IFERROR(テーブル_Swim015[[#This Row],[競技番号]],"")</f>
        <v/>
      </c>
      <c r="B579" s="22" t="str">
        <f>IFERROR(テーブル_Swim015[[#This Row],[組]],"")</f>
        <v/>
      </c>
      <c r="C579" s="22" t="str">
        <f>IFERROR(テーブル_Swim015[[#This Row],[水路]],"")</f>
        <v/>
      </c>
      <c r="D579" s="22" t="str">
        <f t="shared" ref="D579:D642" si="39">CONCATENATE(A579,B579,C579)</f>
        <v/>
      </c>
      <c r="E579" s="22" t="str">
        <f>IFERROR(テーブル_Swim015[[#This Row],[選手番号]],"")</f>
        <v/>
      </c>
      <c r="F579" s="22" t="str">
        <f>IFERROR(VLOOKUP(E579,Sheet3!A:H,3,0),"")</f>
        <v/>
      </c>
      <c r="G579" s="22" t="str">
        <f>IFERROR(VLOOKUP(E579,Sheet3!A:H,8,0),"")</f>
        <v/>
      </c>
      <c r="H579" s="22" t="str">
        <f>IFERROR(VLOOKUP(E579,Sheet2!A:B,2,0),"")</f>
        <v/>
      </c>
      <c r="I579" s="22" t="str">
        <f t="shared" si="36"/>
        <v/>
      </c>
      <c r="J579" s="22" t="str">
        <f t="shared" si="37"/>
        <v/>
      </c>
      <c r="K579" s="22" t="str">
        <f t="shared" si="38"/>
        <v/>
      </c>
    </row>
    <row r="580" spans="1:11" s="22" customFormat="1" x14ac:dyDescent="0.15">
      <c r="A580" s="22" t="str">
        <f>IFERROR(テーブル_Swim015[[#This Row],[競技番号]],"")</f>
        <v/>
      </c>
      <c r="B580" s="22" t="str">
        <f>IFERROR(テーブル_Swim015[[#This Row],[組]],"")</f>
        <v/>
      </c>
      <c r="C580" s="22" t="str">
        <f>IFERROR(テーブル_Swim015[[#This Row],[水路]],"")</f>
        <v/>
      </c>
      <c r="D580" s="22" t="str">
        <f t="shared" si="39"/>
        <v/>
      </c>
      <c r="E580" s="22" t="str">
        <f>IFERROR(テーブル_Swim015[[#This Row],[選手番号]],"")</f>
        <v/>
      </c>
      <c r="F580" s="22" t="str">
        <f>IFERROR(VLOOKUP(E580,Sheet3!A:H,3,0),"")</f>
        <v/>
      </c>
      <c r="G580" s="22" t="str">
        <f>IFERROR(VLOOKUP(E580,Sheet3!A:H,8,0),"")</f>
        <v/>
      </c>
      <c r="H580" s="22" t="str">
        <f>IFERROR(VLOOKUP(E580,Sheet2!A:B,2,0),"")</f>
        <v/>
      </c>
      <c r="I580" s="22" t="str">
        <f t="shared" si="36"/>
        <v/>
      </c>
      <c r="J580" s="22" t="str">
        <f t="shared" si="37"/>
        <v/>
      </c>
      <c r="K580" s="22" t="str">
        <f t="shared" si="38"/>
        <v/>
      </c>
    </row>
    <row r="581" spans="1:11" s="22" customFormat="1" x14ac:dyDescent="0.15">
      <c r="A581" s="22" t="str">
        <f>IFERROR(テーブル_Swim015[[#This Row],[競技番号]],"")</f>
        <v/>
      </c>
      <c r="B581" s="22" t="str">
        <f>IFERROR(テーブル_Swim015[[#This Row],[組]],"")</f>
        <v/>
      </c>
      <c r="C581" s="22" t="str">
        <f>IFERROR(テーブル_Swim015[[#This Row],[水路]],"")</f>
        <v/>
      </c>
      <c r="D581" s="22" t="str">
        <f t="shared" si="39"/>
        <v/>
      </c>
      <c r="E581" s="22" t="str">
        <f>IFERROR(テーブル_Swim015[[#This Row],[選手番号]],"")</f>
        <v/>
      </c>
      <c r="F581" s="22" t="str">
        <f>IFERROR(VLOOKUP(E581,Sheet3!A:H,3,0),"")</f>
        <v/>
      </c>
      <c r="G581" s="22" t="str">
        <f>IFERROR(VLOOKUP(E581,Sheet3!A:H,8,0),"")</f>
        <v/>
      </c>
      <c r="H581" s="22" t="str">
        <f>IFERROR(VLOOKUP(E581,Sheet2!A:B,2,0),"")</f>
        <v/>
      </c>
      <c r="I581" s="22" t="str">
        <f t="shared" si="36"/>
        <v/>
      </c>
      <c r="J581" s="22" t="str">
        <f t="shared" si="37"/>
        <v/>
      </c>
      <c r="K581" s="22" t="str">
        <f t="shared" si="38"/>
        <v/>
      </c>
    </row>
    <row r="582" spans="1:11" s="22" customFormat="1" x14ac:dyDescent="0.15">
      <c r="A582" s="22" t="str">
        <f>IFERROR(テーブル_Swim015[[#This Row],[競技番号]],"")</f>
        <v/>
      </c>
      <c r="B582" s="22" t="str">
        <f>IFERROR(テーブル_Swim015[[#This Row],[組]],"")</f>
        <v/>
      </c>
      <c r="C582" s="22" t="str">
        <f>IFERROR(テーブル_Swim015[[#This Row],[水路]],"")</f>
        <v/>
      </c>
      <c r="D582" s="22" t="str">
        <f t="shared" si="39"/>
        <v/>
      </c>
      <c r="E582" s="22" t="str">
        <f>IFERROR(テーブル_Swim015[[#This Row],[選手番号]],"")</f>
        <v/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36"/>
        <v/>
      </c>
      <c r="J582" s="22" t="str">
        <f t="shared" si="37"/>
        <v/>
      </c>
      <c r="K582" s="22" t="str">
        <f t="shared" si="38"/>
        <v/>
      </c>
    </row>
    <row r="583" spans="1:11" s="22" customFormat="1" x14ac:dyDescent="0.15">
      <c r="A583" s="22" t="str">
        <f>IFERROR(テーブル_Swim015[[#This Row],[競技番号]],"")</f>
        <v/>
      </c>
      <c r="B583" s="22" t="str">
        <f>IFERROR(テーブル_Swim015[[#This Row],[組]],"")</f>
        <v/>
      </c>
      <c r="C583" s="22" t="str">
        <f>IFERROR(テーブル_Swim015[[#This Row],[水路]],"")</f>
        <v/>
      </c>
      <c r="D583" s="22" t="str">
        <f t="shared" si="39"/>
        <v/>
      </c>
      <c r="E583" s="22" t="str">
        <f>IFERROR(テーブル_Swim015[[#This Row],[選手番号]],"")</f>
        <v/>
      </c>
      <c r="F583" s="22" t="str">
        <f>IFERROR(VLOOKUP(E583,Sheet3!A:H,3,0),"")</f>
        <v/>
      </c>
      <c r="G583" s="22" t="str">
        <f>IFERROR(VLOOKUP(E583,Sheet3!A:H,8,0),"")</f>
        <v/>
      </c>
      <c r="H583" s="22" t="str">
        <f>IFERROR(VLOOKUP(E583,Sheet2!A:B,2,0),"")</f>
        <v/>
      </c>
      <c r="I583" s="22" t="str">
        <f t="shared" si="36"/>
        <v/>
      </c>
      <c r="J583" s="22" t="str">
        <f t="shared" si="37"/>
        <v/>
      </c>
      <c r="K583" s="22" t="str">
        <f t="shared" si="38"/>
        <v/>
      </c>
    </row>
    <row r="584" spans="1:11" s="22" customFormat="1" x14ac:dyDescent="0.15">
      <c r="A584" s="22" t="str">
        <f>IFERROR(テーブル_Swim015[[#This Row],[競技番号]],"")</f>
        <v/>
      </c>
      <c r="B584" s="22" t="str">
        <f>IFERROR(テーブル_Swim015[[#This Row],[組]],"")</f>
        <v/>
      </c>
      <c r="C584" s="22" t="str">
        <f>IFERROR(テーブル_Swim015[[#This Row],[水路]],"")</f>
        <v/>
      </c>
      <c r="D584" s="22" t="str">
        <f t="shared" si="39"/>
        <v/>
      </c>
      <c r="E584" s="22" t="str">
        <f>IFERROR(テーブル_Swim015[[#This Row],[選手番号]],"")</f>
        <v/>
      </c>
      <c r="F584" s="22" t="str">
        <f>IFERROR(VLOOKUP(E584,Sheet3!A:H,3,0),"")</f>
        <v/>
      </c>
      <c r="G584" s="22" t="str">
        <f>IFERROR(VLOOKUP(E584,Sheet3!A:H,8,0),"")</f>
        <v/>
      </c>
      <c r="H584" s="22" t="str">
        <f>IFERROR(VLOOKUP(E584,Sheet2!A:B,2,0),"")</f>
        <v/>
      </c>
      <c r="I584" s="22" t="str">
        <f t="shared" si="36"/>
        <v/>
      </c>
      <c r="J584" s="22" t="str">
        <f t="shared" si="37"/>
        <v/>
      </c>
      <c r="K584" s="22" t="str">
        <f t="shared" si="38"/>
        <v/>
      </c>
    </row>
    <row r="585" spans="1:11" s="22" customFormat="1" x14ac:dyDescent="0.15">
      <c r="A585" s="22" t="str">
        <f>IFERROR(テーブル_Swim015[[#This Row],[競技番号]],"")</f>
        <v/>
      </c>
      <c r="B585" s="22" t="str">
        <f>IFERROR(テーブル_Swim015[[#This Row],[組]],"")</f>
        <v/>
      </c>
      <c r="C585" s="22" t="str">
        <f>IFERROR(テーブル_Swim015[[#This Row],[水路]],"")</f>
        <v/>
      </c>
      <c r="D585" s="22" t="str">
        <f t="shared" si="39"/>
        <v/>
      </c>
      <c r="E585" s="22" t="str">
        <f>IFERROR(テーブル_Swim015[[#This Row],[選手番号]],"")</f>
        <v/>
      </c>
      <c r="F585" s="22" t="str">
        <f>IFERROR(VLOOKUP(E585,Sheet3!A:H,3,0),"")</f>
        <v/>
      </c>
      <c r="G585" s="22" t="str">
        <f>IFERROR(VLOOKUP(E585,Sheet3!A:H,8,0),"")</f>
        <v/>
      </c>
      <c r="H585" s="22" t="str">
        <f>IFERROR(VLOOKUP(E585,Sheet2!A:B,2,0),"")</f>
        <v/>
      </c>
      <c r="I585" s="22" t="str">
        <f t="shared" si="36"/>
        <v/>
      </c>
      <c r="J585" s="22" t="str">
        <f t="shared" si="37"/>
        <v/>
      </c>
      <c r="K585" s="22" t="str">
        <f t="shared" si="38"/>
        <v/>
      </c>
    </row>
    <row r="586" spans="1:11" s="22" customFormat="1" x14ac:dyDescent="0.15">
      <c r="A586" s="22" t="str">
        <f>IFERROR(テーブル_Swim015[[#This Row],[競技番号]],"")</f>
        <v/>
      </c>
      <c r="B586" s="22" t="str">
        <f>IFERROR(テーブル_Swim015[[#This Row],[組]],"")</f>
        <v/>
      </c>
      <c r="C586" s="22" t="str">
        <f>IFERROR(テーブル_Swim015[[#This Row],[水路]],"")</f>
        <v/>
      </c>
      <c r="D586" s="22" t="str">
        <f t="shared" si="39"/>
        <v/>
      </c>
      <c r="E586" s="22" t="str">
        <f>IFERROR(テーブル_Swim015[[#This Row],[選手番号]],"")</f>
        <v/>
      </c>
      <c r="F586" s="22" t="str">
        <f>IFERROR(VLOOKUP(E586,Sheet3!A:H,3,0),"")</f>
        <v/>
      </c>
      <c r="G586" s="22" t="str">
        <f>IFERROR(VLOOKUP(E586,Sheet3!A:H,8,0),"")</f>
        <v/>
      </c>
      <c r="H586" s="22" t="str">
        <f>IFERROR(VLOOKUP(E586,Sheet2!A:B,2,0),"")</f>
        <v/>
      </c>
      <c r="I586" s="22" t="str">
        <f t="shared" si="36"/>
        <v/>
      </c>
      <c r="J586" s="22" t="str">
        <f t="shared" si="37"/>
        <v/>
      </c>
      <c r="K586" s="22" t="str">
        <f t="shared" si="38"/>
        <v/>
      </c>
    </row>
    <row r="587" spans="1:11" s="22" customFormat="1" x14ac:dyDescent="0.15">
      <c r="A587" s="22" t="str">
        <f>IFERROR(テーブル_Swim015[[#This Row],[競技番号]],"")</f>
        <v/>
      </c>
      <c r="B587" s="22" t="str">
        <f>IFERROR(テーブル_Swim015[[#This Row],[組]],"")</f>
        <v/>
      </c>
      <c r="C587" s="22" t="str">
        <f>IFERROR(テーブル_Swim015[[#This Row],[水路]],"")</f>
        <v/>
      </c>
      <c r="D587" s="22" t="str">
        <f t="shared" si="39"/>
        <v/>
      </c>
      <c r="E587" s="22" t="str">
        <f>IFERROR(テーブル_Swim015[[#This Row],[選手番号]],"")</f>
        <v/>
      </c>
      <c r="F587" s="22" t="str">
        <f>IFERROR(VLOOKUP(E587,Sheet3!A:H,3,0),"")</f>
        <v/>
      </c>
      <c r="G587" s="22" t="str">
        <f>IFERROR(VLOOKUP(E587,Sheet3!A:H,8,0),"")</f>
        <v/>
      </c>
      <c r="H587" s="22" t="str">
        <f>IFERROR(VLOOKUP(E587,Sheet2!A:B,2,0),"")</f>
        <v/>
      </c>
      <c r="I587" s="22" t="str">
        <f t="shared" si="36"/>
        <v/>
      </c>
      <c r="J587" s="22" t="str">
        <f t="shared" si="37"/>
        <v/>
      </c>
      <c r="K587" s="22" t="str">
        <f t="shared" si="38"/>
        <v/>
      </c>
    </row>
    <row r="588" spans="1:11" s="22" customFormat="1" x14ac:dyDescent="0.15">
      <c r="A588" s="22" t="str">
        <f>IFERROR(テーブル_Swim015[[#This Row],[競技番号]],"")</f>
        <v/>
      </c>
      <c r="B588" s="22" t="str">
        <f>IFERROR(テーブル_Swim015[[#This Row],[組]],"")</f>
        <v/>
      </c>
      <c r="C588" s="22" t="str">
        <f>IFERROR(テーブル_Swim015[[#This Row],[水路]],"")</f>
        <v/>
      </c>
      <c r="D588" s="22" t="str">
        <f t="shared" si="39"/>
        <v/>
      </c>
      <c r="E588" s="22" t="str">
        <f>IFERROR(テーブル_Swim015[[#This Row],[選手番号]],"")</f>
        <v/>
      </c>
      <c r="F588" s="22" t="str">
        <f>IFERROR(VLOOKUP(E588,Sheet3!A:H,3,0),"")</f>
        <v/>
      </c>
      <c r="G588" s="22" t="str">
        <f>IFERROR(VLOOKUP(E588,Sheet3!A:H,8,0),"")</f>
        <v/>
      </c>
      <c r="H588" s="22" t="str">
        <f>IFERROR(VLOOKUP(E588,Sheet2!A:B,2,0),"")</f>
        <v/>
      </c>
      <c r="I588" s="22" t="str">
        <f t="shared" si="36"/>
        <v/>
      </c>
      <c r="J588" s="22" t="str">
        <f t="shared" si="37"/>
        <v/>
      </c>
      <c r="K588" s="22" t="str">
        <f t="shared" si="38"/>
        <v/>
      </c>
    </row>
    <row r="589" spans="1:11" s="22" customFormat="1" x14ac:dyDescent="0.15">
      <c r="A589" s="22" t="str">
        <f>IFERROR(テーブル_Swim015[[#This Row],[競技番号]],"")</f>
        <v/>
      </c>
      <c r="B589" s="22" t="str">
        <f>IFERROR(テーブル_Swim015[[#This Row],[組]],"")</f>
        <v/>
      </c>
      <c r="C589" s="22" t="str">
        <f>IFERROR(テーブル_Swim015[[#This Row],[水路]],"")</f>
        <v/>
      </c>
      <c r="D589" s="22" t="str">
        <f t="shared" si="39"/>
        <v/>
      </c>
      <c r="E589" s="22" t="str">
        <f>IFERROR(テーブル_Swim015[[#This Row],[選手番号]],"")</f>
        <v/>
      </c>
      <c r="F589" s="22" t="str">
        <f>IFERROR(VLOOKUP(E589,Sheet3!A:H,3,0),"")</f>
        <v/>
      </c>
      <c r="G589" s="22" t="str">
        <f>IFERROR(VLOOKUP(E589,Sheet3!A:H,8,0),"")</f>
        <v/>
      </c>
      <c r="H589" s="22" t="str">
        <f>IFERROR(VLOOKUP(E589,Sheet2!A:B,2,0),"")</f>
        <v/>
      </c>
      <c r="I589" s="22" t="str">
        <f t="shared" si="36"/>
        <v/>
      </c>
      <c r="J589" s="22" t="str">
        <f t="shared" si="37"/>
        <v/>
      </c>
      <c r="K589" s="22" t="str">
        <f t="shared" si="38"/>
        <v/>
      </c>
    </row>
    <row r="590" spans="1:11" s="22" customFormat="1" x14ac:dyDescent="0.15">
      <c r="A590" s="22" t="str">
        <f>IFERROR(テーブル_Swim015[[#This Row],[競技番号]],"")</f>
        <v/>
      </c>
      <c r="B590" s="22" t="str">
        <f>IFERROR(テーブル_Swim015[[#This Row],[組]],"")</f>
        <v/>
      </c>
      <c r="C590" s="22" t="str">
        <f>IFERROR(テーブル_Swim015[[#This Row],[水路]],"")</f>
        <v/>
      </c>
      <c r="D590" s="22" t="str">
        <f t="shared" si="39"/>
        <v/>
      </c>
      <c r="E590" s="22" t="str">
        <f>IFERROR(テーブル_Swim015[[#This Row],[選手番号]],"")</f>
        <v/>
      </c>
      <c r="F590" s="22" t="str">
        <f>IFERROR(VLOOKUP(E590,Sheet3!A:H,3,0),"")</f>
        <v/>
      </c>
      <c r="G590" s="22" t="str">
        <f>IFERROR(VLOOKUP(E590,Sheet3!A:H,8,0),"")</f>
        <v/>
      </c>
      <c r="H590" s="22" t="str">
        <f>IFERROR(VLOOKUP(E590,Sheet2!A:B,2,0),"")</f>
        <v/>
      </c>
      <c r="I590" s="22" t="str">
        <f t="shared" si="36"/>
        <v/>
      </c>
      <c r="J590" s="22" t="str">
        <f t="shared" si="37"/>
        <v/>
      </c>
      <c r="K590" s="22" t="str">
        <f t="shared" si="38"/>
        <v/>
      </c>
    </row>
    <row r="591" spans="1:11" s="22" customFormat="1" x14ac:dyDescent="0.15">
      <c r="A591" s="22" t="str">
        <f>IFERROR(テーブル_Swim015[[#This Row],[競技番号]],"")</f>
        <v/>
      </c>
      <c r="B591" s="22" t="str">
        <f>IFERROR(テーブル_Swim015[[#This Row],[組]],"")</f>
        <v/>
      </c>
      <c r="C591" s="22" t="str">
        <f>IFERROR(テーブル_Swim015[[#This Row],[水路]],"")</f>
        <v/>
      </c>
      <c r="D591" s="22" t="str">
        <f t="shared" si="39"/>
        <v/>
      </c>
      <c r="E591" s="22" t="str">
        <f>IFERROR(テーブル_Swim015[[#This Row],[選手番号]],"")</f>
        <v/>
      </c>
      <c r="F591" s="22" t="str">
        <f>IFERROR(VLOOKUP(E591,Sheet3!A:H,3,0),"")</f>
        <v/>
      </c>
      <c r="G591" s="22" t="str">
        <f>IFERROR(VLOOKUP(E591,Sheet3!A:H,8,0),"")</f>
        <v/>
      </c>
      <c r="H591" s="22" t="str">
        <f>IFERROR(VLOOKUP(E591,Sheet2!A:B,2,0),"")</f>
        <v/>
      </c>
      <c r="I591" s="22" t="str">
        <f t="shared" si="36"/>
        <v/>
      </c>
      <c r="J591" s="22" t="str">
        <f t="shared" si="37"/>
        <v/>
      </c>
      <c r="K591" s="22" t="str">
        <f t="shared" si="38"/>
        <v/>
      </c>
    </row>
    <row r="592" spans="1:11" s="22" customFormat="1" x14ac:dyDescent="0.15">
      <c r="A592" s="22" t="str">
        <f>IFERROR(テーブル_Swim015[[#This Row],[競技番号]],"")</f>
        <v/>
      </c>
      <c r="B592" s="22" t="str">
        <f>IFERROR(テーブル_Swim015[[#This Row],[組]],"")</f>
        <v/>
      </c>
      <c r="C592" s="22" t="str">
        <f>IFERROR(テーブル_Swim015[[#This Row],[水路]],"")</f>
        <v/>
      </c>
      <c r="D592" s="22" t="str">
        <f t="shared" si="39"/>
        <v/>
      </c>
      <c r="E592" s="22" t="str">
        <f>IFERROR(テーブル_Swim015[[#This Row],[選手番号]],"")</f>
        <v/>
      </c>
      <c r="F592" s="22" t="str">
        <f>IFERROR(VLOOKUP(E592,Sheet3!A:H,3,0),"")</f>
        <v/>
      </c>
      <c r="G592" s="22" t="str">
        <f>IFERROR(VLOOKUP(E592,Sheet3!A:H,8,0),"")</f>
        <v/>
      </c>
      <c r="H592" s="22" t="str">
        <f>IFERROR(VLOOKUP(E592,Sheet2!A:B,2,0),"")</f>
        <v/>
      </c>
      <c r="I592" s="22" t="str">
        <f t="shared" si="36"/>
        <v/>
      </c>
      <c r="J592" s="22" t="str">
        <f t="shared" si="37"/>
        <v/>
      </c>
      <c r="K592" s="22" t="str">
        <f t="shared" si="38"/>
        <v/>
      </c>
    </row>
    <row r="593" spans="1:11" s="22" customFormat="1" x14ac:dyDescent="0.15">
      <c r="A593" s="22" t="str">
        <f>IFERROR(テーブル_Swim015[[#This Row],[競技番号]],"")</f>
        <v/>
      </c>
      <c r="B593" s="22" t="str">
        <f>IFERROR(テーブル_Swim015[[#This Row],[組]],"")</f>
        <v/>
      </c>
      <c r="C593" s="22" t="str">
        <f>IFERROR(テーブル_Swim015[[#This Row],[水路]],"")</f>
        <v/>
      </c>
      <c r="D593" s="22" t="str">
        <f t="shared" si="39"/>
        <v/>
      </c>
      <c r="E593" s="22" t="str">
        <f>IFERROR(テーブル_Swim015[[#This Row],[選手番号]],"")</f>
        <v/>
      </c>
      <c r="F593" s="22" t="str">
        <f>IFERROR(VLOOKUP(E593,Sheet3!A:H,3,0),"")</f>
        <v/>
      </c>
      <c r="G593" s="22" t="str">
        <f>IFERROR(VLOOKUP(E593,Sheet3!A:H,8,0),"")</f>
        <v/>
      </c>
      <c r="H593" s="22" t="str">
        <f>IFERROR(VLOOKUP(E593,Sheet2!A:B,2,0),"")</f>
        <v/>
      </c>
      <c r="I593" s="22" t="str">
        <f t="shared" si="36"/>
        <v/>
      </c>
      <c r="J593" s="22" t="str">
        <f t="shared" si="37"/>
        <v/>
      </c>
      <c r="K593" s="22" t="str">
        <f t="shared" si="38"/>
        <v/>
      </c>
    </row>
    <row r="594" spans="1:11" s="22" customFormat="1" x14ac:dyDescent="0.15">
      <c r="A594" s="22" t="str">
        <f>IFERROR(テーブル_Swim015[[#This Row],[競技番号]],"")</f>
        <v/>
      </c>
      <c r="B594" s="22" t="str">
        <f>IFERROR(テーブル_Swim015[[#This Row],[組]],"")</f>
        <v/>
      </c>
      <c r="C594" s="22" t="str">
        <f>IFERROR(テーブル_Swim015[[#This Row],[水路]],"")</f>
        <v/>
      </c>
      <c r="D594" s="22" t="str">
        <f t="shared" si="39"/>
        <v/>
      </c>
      <c r="E594" s="22" t="str">
        <f>IFERROR(テーブル_Swim015[[#This Row],[選手番号]],"")</f>
        <v/>
      </c>
      <c r="F594" s="22" t="str">
        <f>IFERROR(VLOOKUP(E594,Sheet3!A:H,3,0),"")</f>
        <v/>
      </c>
      <c r="G594" s="22" t="str">
        <f>IFERROR(VLOOKUP(E594,Sheet3!A:H,8,0),"")</f>
        <v/>
      </c>
      <c r="H594" s="22" t="str">
        <f>IFERROR(VLOOKUP(E594,Sheet2!A:B,2,0),"")</f>
        <v/>
      </c>
      <c r="I594" s="22" t="str">
        <f t="shared" si="36"/>
        <v/>
      </c>
      <c r="J594" s="22" t="str">
        <f t="shared" si="37"/>
        <v/>
      </c>
      <c r="K594" s="22" t="str">
        <f t="shared" si="38"/>
        <v/>
      </c>
    </row>
    <row r="595" spans="1:11" s="22" customFormat="1" x14ac:dyDescent="0.15">
      <c r="A595" s="22" t="str">
        <f>IFERROR(テーブル_Swim015[[#This Row],[競技番号]],"")</f>
        <v/>
      </c>
      <c r="B595" s="22" t="str">
        <f>IFERROR(テーブル_Swim015[[#This Row],[組]],"")</f>
        <v/>
      </c>
      <c r="C595" s="22" t="str">
        <f>IFERROR(テーブル_Swim015[[#This Row],[水路]],"")</f>
        <v/>
      </c>
      <c r="D595" s="22" t="str">
        <f t="shared" si="39"/>
        <v/>
      </c>
      <c r="E595" s="22" t="str">
        <f>IFERROR(テーブル_Swim015[[#This Row],[選手番号]],"")</f>
        <v/>
      </c>
      <c r="F595" s="22" t="str">
        <f>IFERROR(VLOOKUP(E595,Sheet3!A:H,3,0),"")</f>
        <v/>
      </c>
      <c r="G595" s="22" t="str">
        <f>IFERROR(VLOOKUP(E595,Sheet3!A:H,8,0),"")</f>
        <v/>
      </c>
      <c r="H595" s="22" t="str">
        <f>IFERROR(VLOOKUP(E595,Sheet2!A:B,2,0),"")</f>
        <v/>
      </c>
      <c r="I595" s="22" t="str">
        <f t="shared" ref="I595:I658" si="40">CONCATENATE(E595,A595)</f>
        <v/>
      </c>
      <c r="J595" s="22" t="str">
        <f t="shared" ref="J595:J658" si="41">B595</f>
        <v/>
      </c>
      <c r="K595" s="22" t="str">
        <f t="shared" ref="K595:K658" si="42">C595</f>
        <v/>
      </c>
    </row>
    <row r="596" spans="1:11" s="22" customFormat="1" x14ac:dyDescent="0.15">
      <c r="A596" s="22" t="str">
        <f>IFERROR(テーブル_Swim015[[#This Row],[競技番号]],"")</f>
        <v/>
      </c>
      <c r="B596" s="22" t="str">
        <f>IFERROR(テーブル_Swim015[[#This Row],[組]],"")</f>
        <v/>
      </c>
      <c r="C596" s="22" t="str">
        <f>IFERROR(テーブル_Swim015[[#This Row],[水路]],"")</f>
        <v/>
      </c>
      <c r="D596" s="22" t="str">
        <f t="shared" si="39"/>
        <v/>
      </c>
      <c r="E596" s="22" t="str">
        <f>IFERROR(テーブル_Swim015[[#This Row],[選手番号]],"")</f>
        <v/>
      </c>
      <c r="F596" s="22" t="str">
        <f>IFERROR(VLOOKUP(E596,Sheet3!A:H,3,0),"")</f>
        <v/>
      </c>
      <c r="G596" s="22" t="str">
        <f>IFERROR(VLOOKUP(E596,Sheet3!A:H,8,0),"")</f>
        <v/>
      </c>
      <c r="H596" s="22" t="str">
        <f>IFERROR(VLOOKUP(E596,Sheet2!A:B,2,0),"")</f>
        <v/>
      </c>
      <c r="I596" s="22" t="str">
        <f t="shared" si="40"/>
        <v/>
      </c>
      <c r="J596" s="22" t="str">
        <f t="shared" si="41"/>
        <v/>
      </c>
      <c r="K596" s="22" t="str">
        <f t="shared" si="42"/>
        <v/>
      </c>
    </row>
    <row r="597" spans="1:11" s="22" customFormat="1" x14ac:dyDescent="0.15">
      <c r="A597" s="22" t="str">
        <f>IFERROR(テーブル_Swim015[[#This Row],[競技番号]],"")</f>
        <v/>
      </c>
      <c r="B597" s="22" t="str">
        <f>IFERROR(テーブル_Swim015[[#This Row],[組]],"")</f>
        <v/>
      </c>
      <c r="C597" s="22" t="str">
        <f>IFERROR(テーブル_Swim015[[#This Row],[水路]],"")</f>
        <v/>
      </c>
      <c r="D597" s="22" t="str">
        <f t="shared" si="39"/>
        <v/>
      </c>
      <c r="E597" s="22" t="str">
        <f>IFERROR(テーブル_Swim015[[#This Row],[選手番号]],"")</f>
        <v/>
      </c>
      <c r="F597" s="22" t="str">
        <f>IFERROR(VLOOKUP(E597,Sheet3!A:H,3,0),"")</f>
        <v/>
      </c>
      <c r="G597" s="22" t="str">
        <f>IFERROR(VLOOKUP(E597,Sheet3!A:H,8,0),"")</f>
        <v/>
      </c>
      <c r="H597" s="22" t="str">
        <f>IFERROR(VLOOKUP(E597,Sheet2!A:B,2,0),"")</f>
        <v/>
      </c>
      <c r="I597" s="22" t="str">
        <f t="shared" si="40"/>
        <v/>
      </c>
      <c r="J597" s="22" t="str">
        <f t="shared" si="41"/>
        <v/>
      </c>
      <c r="K597" s="22" t="str">
        <f t="shared" si="42"/>
        <v/>
      </c>
    </row>
    <row r="598" spans="1:11" s="22" customFormat="1" x14ac:dyDescent="0.15">
      <c r="A598" s="22" t="str">
        <f>IFERROR(テーブル_Swim015[[#This Row],[競技番号]],"")</f>
        <v/>
      </c>
      <c r="B598" s="22" t="str">
        <f>IFERROR(テーブル_Swim015[[#This Row],[組]],"")</f>
        <v/>
      </c>
      <c r="C598" s="22" t="str">
        <f>IFERROR(テーブル_Swim015[[#This Row],[水路]],"")</f>
        <v/>
      </c>
      <c r="D598" s="22" t="str">
        <f t="shared" si="39"/>
        <v/>
      </c>
      <c r="E598" s="22" t="str">
        <f>IFERROR(テーブル_Swim015[[#This Row],[選手番号]],"")</f>
        <v/>
      </c>
      <c r="F598" s="22" t="str">
        <f>IFERROR(VLOOKUP(E598,Sheet3!A:H,3,0),"")</f>
        <v/>
      </c>
      <c r="G598" s="22" t="str">
        <f>IFERROR(VLOOKUP(E598,Sheet3!A:H,8,0),"")</f>
        <v/>
      </c>
      <c r="H598" s="22" t="str">
        <f>IFERROR(VLOOKUP(E598,Sheet2!A:B,2,0),"")</f>
        <v/>
      </c>
      <c r="I598" s="22" t="str">
        <f t="shared" si="40"/>
        <v/>
      </c>
      <c r="J598" s="22" t="str">
        <f t="shared" si="41"/>
        <v/>
      </c>
      <c r="K598" s="22" t="str">
        <f t="shared" si="42"/>
        <v/>
      </c>
    </row>
    <row r="599" spans="1:11" s="22" customFormat="1" x14ac:dyDescent="0.15">
      <c r="A599" s="22" t="str">
        <f>IFERROR(テーブル_Swim015[[#This Row],[競技番号]],"")</f>
        <v/>
      </c>
      <c r="B599" s="22" t="str">
        <f>IFERROR(テーブル_Swim015[[#This Row],[組]],"")</f>
        <v/>
      </c>
      <c r="C599" s="22" t="str">
        <f>IFERROR(テーブル_Swim015[[#This Row],[水路]],"")</f>
        <v/>
      </c>
      <c r="D599" s="22" t="str">
        <f t="shared" si="39"/>
        <v/>
      </c>
      <c r="E599" s="22" t="str">
        <f>IFERROR(テーブル_Swim015[[#This Row],[選手番号]],"")</f>
        <v/>
      </c>
      <c r="F599" s="22" t="str">
        <f>IFERROR(VLOOKUP(E599,Sheet3!A:H,3,0),"")</f>
        <v/>
      </c>
      <c r="G599" s="22" t="str">
        <f>IFERROR(VLOOKUP(E599,Sheet3!A:H,8,0),"")</f>
        <v/>
      </c>
      <c r="H599" s="22" t="str">
        <f>IFERROR(VLOOKUP(E599,Sheet2!A:B,2,0),"")</f>
        <v/>
      </c>
      <c r="I599" s="22" t="str">
        <f t="shared" si="40"/>
        <v/>
      </c>
      <c r="J599" s="22" t="str">
        <f t="shared" si="41"/>
        <v/>
      </c>
      <c r="K599" s="22" t="str">
        <f t="shared" si="42"/>
        <v/>
      </c>
    </row>
    <row r="600" spans="1:11" s="22" customFormat="1" x14ac:dyDescent="0.15">
      <c r="A600" s="22" t="str">
        <f>IFERROR(テーブル_Swim015[[#This Row],[競技番号]],"")</f>
        <v/>
      </c>
      <c r="B600" s="22" t="str">
        <f>IFERROR(テーブル_Swim015[[#This Row],[組]],"")</f>
        <v/>
      </c>
      <c r="C600" s="22" t="str">
        <f>IFERROR(テーブル_Swim015[[#This Row],[水路]],"")</f>
        <v/>
      </c>
      <c r="D600" s="22" t="str">
        <f t="shared" si="39"/>
        <v/>
      </c>
      <c r="E600" s="22" t="str">
        <f>IFERROR(テーブル_Swim015[[#This Row],[選手番号]],"")</f>
        <v/>
      </c>
      <c r="F600" s="22" t="str">
        <f>IFERROR(VLOOKUP(E600,Sheet3!A:H,3,0),"")</f>
        <v/>
      </c>
      <c r="G600" s="22" t="str">
        <f>IFERROR(VLOOKUP(E600,Sheet3!A:H,8,0),"")</f>
        <v/>
      </c>
      <c r="H600" s="22" t="str">
        <f>IFERROR(VLOOKUP(E600,Sheet2!A:B,2,0),"")</f>
        <v/>
      </c>
      <c r="I600" s="22" t="str">
        <f t="shared" si="40"/>
        <v/>
      </c>
      <c r="J600" s="22" t="str">
        <f t="shared" si="41"/>
        <v/>
      </c>
      <c r="K600" s="22" t="str">
        <f t="shared" si="42"/>
        <v/>
      </c>
    </row>
    <row r="601" spans="1:11" s="22" customFormat="1" x14ac:dyDescent="0.15">
      <c r="A601" s="22" t="str">
        <f>IFERROR(テーブル_Swim015[[#This Row],[競技番号]],"")</f>
        <v/>
      </c>
      <c r="B601" s="22" t="str">
        <f>IFERROR(テーブル_Swim015[[#This Row],[組]],"")</f>
        <v/>
      </c>
      <c r="C601" s="22" t="str">
        <f>IFERROR(テーブル_Swim015[[#This Row],[水路]],"")</f>
        <v/>
      </c>
      <c r="D601" s="22" t="str">
        <f t="shared" si="39"/>
        <v/>
      </c>
      <c r="E601" s="22" t="str">
        <f>IFERROR(テーブル_Swim015[[#This Row],[選手番号]],"")</f>
        <v/>
      </c>
      <c r="F601" s="22" t="str">
        <f>IFERROR(VLOOKUP(E601,Sheet3!A:H,3,0),"")</f>
        <v/>
      </c>
      <c r="G601" s="22" t="str">
        <f>IFERROR(VLOOKUP(E601,Sheet3!A:H,8,0),"")</f>
        <v/>
      </c>
      <c r="H601" s="22" t="str">
        <f>IFERROR(VLOOKUP(E601,Sheet2!A:B,2,0),"")</f>
        <v/>
      </c>
      <c r="I601" s="22" t="str">
        <f t="shared" si="40"/>
        <v/>
      </c>
      <c r="J601" s="22" t="str">
        <f t="shared" si="41"/>
        <v/>
      </c>
      <c r="K601" s="22" t="str">
        <f t="shared" si="42"/>
        <v/>
      </c>
    </row>
    <row r="602" spans="1:11" s="22" customFormat="1" x14ac:dyDescent="0.15">
      <c r="A602" s="22" t="str">
        <f>IFERROR(テーブル_Swim015[[#This Row],[競技番号]],"")</f>
        <v/>
      </c>
      <c r="B602" s="22" t="str">
        <f>IFERROR(テーブル_Swim015[[#This Row],[組]],"")</f>
        <v/>
      </c>
      <c r="C602" s="22" t="str">
        <f>IFERROR(テーブル_Swim015[[#This Row],[水路]],"")</f>
        <v/>
      </c>
      <c r="D602" s="22" t="str">
        <f t="shared" si="39"/>
        <v/>
      </c>
      <c r="E602" s="22" t="str">
        <f>IFERROR(テーブル_Swim015[[#This Row],[選手番号]],"")</f>
        <v/>
      </c>
      <c r="F602" s="22" t="str">
        <f>IFERROR(VLOOKUP(E602,Sheet3!A:H,3,0),"")</f>
        <v/>
      </c>
      <c r="G602" s="22" t="str">
        <f>IFERROR(VLOOKUP(E602,Sheet3!A:H,8,0),"")</f>
        <v/>
      </c>
      <c r="H602" s="22" t="str">
        <f>IFERROR(VLOOKUP(E602,Sheet2!A:B,2,0),"")</f>
        <v/>
      </c>
      <c r="I602" s="22" t="str">
        <f t="shared" si="40"/>
        <v/>
      </c>
      <c r="J602" s="22" t="str">
        <f t="shared" si="41"/>
        <v/>
      </c>
      <c r="K602" s="22" t="str">
        <f t="shared" si="42"/>
        <v/>
      </c>
    </row>
    <row r="603" spans="1:11" s="22" customFormat="1" x14ac:dyDescent="0.15">
      <c r="A603" s="22" t="str">
        <f>IFERROR(テーブル_Swim015[[#This Row],[競技番号]],"")</f>
        <v/>
      </c>
      <c r="B603" s="22" t="str">
        <f>IFERROR(テーブル_Swim015[[#This Row],[組]],"")</f>
        <v/>
      </c>
      <c r="C603" s="22" t="str">
        <f>IFERROR(テーブル_Swim015[[#This Row],[水路]],"")</f>
        <v/>
      </c>
      <c r="D603" s="22" t="str">
        <f t="shared" si="39"/>
        <v/>
      </c>
      <c r="E603" s="22" t="str">
        <f>IFERROR(テーブル_Swim015[[#This Row],[選手番号]],"")</f>
        <v/>
      </c>
      <c r="F603" s="22" t="str">
        <f>IFERROR(VLOOKUP(E603,Sheet3!A:H,3,0),"")</f>
        <v/>
      </c>
      <c r="G603" s="22" t="str">
        <f>IFERROR(VLOOKUP(E603,Sheet3!A:H,8,0),"")</f>
        <v/>
      </c>
      <c r="H603" s="22" t="str">
        <f>IFERROR(VLOOKUP(E603,Sheet2!A:B,2,0),"")</f>
        <v/>
      </c>
      <c r="I603" s="22" t="str">
        <f t="shared" si="40"/>
        <v/>
      </c>
      <c r="J603" s="22" t="str">
        <f t="shared" si="41"/>
        <v/>
      </c>
      <c r="K603" s="22" t="str">
        <f t="shared" si="42"/>
        <v/>
      </c>
    </row>
    <row r="604" spans="1:11" s="22" customFormat="1" x14ac:dyDescent="0.15">
      <c r="A604" s="22" t="str">
        <f>IFERROR(テーブル_Swim015[[#This Row],[競技番号]],"")</f>
        <v/>
      </c>
      <c r="B604" s="22" t="str">
        <f>IFERROR(テーブル_Swim015[[#This Row],[組]],"")</f>
        <v/>
      </c>
      <c r="C604" s="22" t="str">
        <f>IFERROR(テーブル_Swim015[[#This Row],[水路]],"")</f>
        <v/>
      </c>
      <c r="D604" s="22" t="str">
        <f t="shared" si="39"/>
        <v/>
      </c>
      <c r="E604" s="22" t="str">
        <f>IFERROR(テーブル_Swim015[[#This Row],[選手番号]],"")</f>
        <v/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40"/>
        <v/>
      </c>
      <c r="J604" s="22" t="str">
        <f t="shared" si="41"/>
        <v/>
      </c>
      <c r="K604" s="22" t="str">
        <f t="shared" si="42"/>
        <v/>
      </c>
    </row>
    <row r="605" spans="1:11" s="22" customFormat="1" x14ac:dyDescent="0.15">
      <c r="A605" s="22" t="str">
        <f>IFERROR(テーブル_Swim015[[#This Row],[競技番号]],"")</f>
        <v/>
      </c>
      <c r="B605" s="22" t="str">
        <f>IFERROR(テーブル_Swim015[[#This Row],[組]],"")</f>
        <v/>
      </c>
      <c r="C605" s="22" t="str">
        <f>IFERROR(テーブル_Swim015[[#This Row],[水路]],"")</f>
        <v/>
      </c>
      <c r="D605" s="22" t="str">
        <f t="shared" si="39"/>
        <v/>
      </c>
      <c r="E605" s="22" t="str">
        <f>IFERROR(テーブル_Swim015[[#This Row],[選手番号]],"")</f>
        <v/>
      </c>
      <c r="F605" s="22" t="str">
        <f>IFERROR(VLOOKUP(E605,Sheet3!A:H,3,0),"")</f>
        <v/>
      </c>
      <c r="G605" s="22" t="str">
        <f>IFERROR(VLOOKUP(E605,Sheet3!A:H,8,0),"")</f>
        <v/>
      </c>
      <c r="H605" s="22" t="str">
        <f>IFERROR(VLOOKUP(E605,Sheet2!A:B,2,0),"")</f>
        <v/>
      </c>
      <c r="I605" s="22" t="str">
        <f t="shared" si="40"/>
        <v/>
      </c>
      <c r="J605" s="22" t="str">
        <f t="shared" si="41"/>
        <v/>
      </c>
      <c r="K605" s="22" t="str">
        <f t="shared" si="42"/>
        <v/>
      </c>
    </row>
    <row r="606" spans="1:11" s="22" customFormat="1" x14ac:dyDescent="0.15">
      <c r="A606" s="22" t="str">
        <f>IFERROR(テーブル_Swim015[[#This Row],[競技番号]],"")</f>
        <v/>
      </c>
      <c r="B606" s="22" t="str">
        <f>IFERROR(テーブル_Swim015[[#This Row],[組]],"")</f>
        <v/>
      </c>
      <c r="C606" s="22" t="str">
        <f>IFERROR(テーブル_Swim015[[#This Row],[水路]],"")</f>
        <v/>
      </c>
      <c r="D606" s="22" t="str">
        <f t="shared" si="39"/>
        <v/>
      </c>
      <c r="E606" s="22" t="str">
        <f>IFERROR(テーブル_Swim015[[#This Row],[選手番号]],"")</f>
        <v/>
      </c>
      <c r="F606" s="22" t="str">
        <f>IFERROR(VLOOKUP(E606,Sheet3!A:H,3,0),"")</f>
        <v/>
      </c>
      <c r="G606" s="22" t="str">
        <f>IFERROR(VLOOKUP(E606,Sheet3!A:H,8,0),"")</f>
        <v/>
      </c>
      <c r="H606" s="22" t="str">
        <f>IFERROR(VLOOKUP(E606,Sheet2!A:B,2,0),"")</f>
        <v/>
      </c>
      <c r="I606" s="22" t="str">
        <f t="shared" si="40"/>
        <v/>
      </c>
      <c r="J606" s="22" t="str">
        <f t="shared" si="41"/>
        <v/>
      </c>
      <c r="K606" s="22" t="str">
        <f t="shared" si="42"/>
        <v/>
      </c>
    </row>
    <row r="607" spans="1:11" s="22" customFormat="1" x14ac:dyDescent="0.15">
      <c r="A607" s="22" t="str">
        <f>IFERROR(テーブル_Swim015[[#This Row],[競技番号]],"")</f>
        <v/>
      </c>
      <c r="B607" s="22" t="str">
        <f>IFERROR(テーブル_Swim015[[#This Row],[組]],"")</f>
        <v/>
      </c>
      <c r="C607" s="22" t="str">
        <f>IFERROR(テーブル_Swim015[[#This Row],[水路]],"")</f>
        <v/>
      </c>
      <c r="D607" s="22" t="str">
        <f t="shared" si="39"/>
        <v/>
      </c>
      <c r="E607" s="22" t="str">
        <f>IFERROR(テーブル_Swim015[[#This Row],[選手番号]],"")</f>
        <v/>
      </c>
      <c r="F607" s="22" t="str">
        <f>IFERROR(VLOOKUP(E607,Sheet3!A:H,3,0),"")</f>
        <v/>
      </c>
      <c r="G607" s="22" t="str">
        <f>IFERROR(VLOOKUP(E607,Sheet3!A:H,8,0),"")</f>
        <v/>
      </c>
      <c r="H607" s="22" t="str">
        <f>IFERROR(VLOOKUP(E607,Sheet2!A:B,2,0),"")</f>
        <v/>
      </c>
      <c r="I607" s="22" t="str">
        <f t="shared" si="40"/>
        <v/>
      </c>
      <c r="J607" s="22" t="str">
        <f t="shared" si="41"/>
        <v/>
      </c>
      <c r="K607" s="22" t="str">
        <f t="shared" si="42"/>
        <v/>
      </c>
    </row>
    <row r="608" spans="1:11" s="22" customFormat="1" x14ac:dyDescent="0.15">
      <c r="A608" s="22" t="str">
        <f>IFERROR(テーブル_Swim015[[#This Row],[競技番号]],"")</f>
        <v/>
      </c>
      <c r="B608" s="22" t="str">
        <f>IFERROR(テーブル_Swim015[[#This Row],[組]],"")</f>
        <v/>
      </c>
      <c r="C608" s="22" t="str">
        <f>IFERROR(テーブル_Swim015[[#This Row],[水路]],"")</f>
        <v/>
      </c>
      <c r="D608" s="22" t="str">
        <f t="shared" si="39"/>
        <v/>
      </c>
      <c r="E608" s="22" t="str">
        <f>IFERROR(テーブル_Swim015[[#This Row],[選手番号]],"")</f>
        <v/>
      </c>
      <c r="F608" s="22" t="str">
        <f>IFERROR(VLOOKUP(E608,Sheet3!A:H,3,0),"")</f>
        <v/>
      </c>
      <c r="G608" s="22" t="str">
        <f>IFERROR(VLOOKUP(E608,Sheet3!A:H,8,0),"")</f>
        <v/>
      </c>
      <c r="H608" s="22" t="str">
        <f>IFERROR(VLOOKUP(E608,Sheet2!A:B,2,0),"")</f>
        <v/>
      </c>
      <c r="I608" s="22" t="str">
        <f t="shared" si="40"/>
        <v/>
      </c>
      <c r="J608" s="22" t="str">
        <f t="shared" si="41"/>
        <v/>
      </c>
      <c r="K608" s="22" t="str">
        <f t="shared" si="42"/>
        <v/>
      </c>
    </row>
    <row r="609" spans="1:11" s="22" customFormat="1" x14ac:dyDescent="0.15">
      <c r="A609" s="22" t="str">
        <f>IFERROR(テーブル_Swim015[[#This Row],[競技番号]],"")</f>
        <v/>
      </c>
      <c r="B609" s="22" t="str">
        <f>IFERROR(テーブル_Swim015[[#This Row],[組]],"")</f>
        <v/>
      </c>
      <c r="C609" s="22" t="str">
        <f>IFERROR(テーブル_Swim015[[#This Row],[水路]],"")</f>
        <v/>
      </c>
      <c r="D609" s="22" t="str">
        <f t="shared" si="39"/>
        <v/>
      </c>
      <c r="E609" s="22" t="str">
        <f>IFERROR(テーブル_Swim015[[#This Row],[選手番号]],"")</f>
        <v/>
      </c>
      <c r="F609" s="22" t="str">
        <f>IFERROR(VLOOKUP(E609,Sheet3!A:H,3,0),"")</f>
        <v/>
      </c>
      <c r="G609" s="22" t="str">
        <f>IFERROR(VLOOKUP(E609,Sheet3!A:H,8,0),"")</f>
        <v/>
      </c>
      <c r="H609" s="22" t="str">
        <f>IFERROR(VLOOKUP(E609,Sheet2!A:B,2,0),"")</f>
        <v/>
      </c>
      <c r="I609" s="22" t="str">
        <f t="shared" si="40"/>
        <v/>
      </c>
      <c r="J609" s="22" t="str">
        <f t="shared" si="41"/>
        <v/>
      </c>
      <c r="K609" s="22" t="str">
        <f t="shared" si="42"/>
        <v/>
      </c>
    </row>
    <row r="610" spans="1:11" s="22" customFormat="1" x14ac:dyDescent="0.15">
      <c r="A610" s="22" t="str">
        <f>IFERROR(テーブル_Swim015[[#This Row],[競技番号]],"")</f>
        <v/>
      </c>
      <c r="B610" s="22" t="str">
        <f>IFERROR(テーブル_Swim015[[#This Row],[組]],"")</f>
        <v/>
      </c>
      <c r="C610" s="22" t="str">
        <f>IFERROR(テーブル_Swim015[[#This Row],[水路]],"")</f>
        <v/>
      </c>
      <c r="D610" s="22" t="str">
        <f t="shared" si="39"/>
        <v/>
      </c>
      <c r="E610" s="22" t="str">
        <f>IFERROR(テーブル_Swim015[[#This Row],[選手番号]],"")</f>
        <v/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40"/>
        <v/>
      </c>
      <c r="J610" s="22" t="str">
        <f t="shared" si="41"/>
        <v/>
      </c>
      <c r="K610" s="22" t="str">
        <f t="shared" si="42"/>
        <v/>
      </c>
    </row>
    <row r="611" spans="1:11" s="22" customFormat="1" x14ac:dyDescent="0.15">
      <c r="A611" s="22" t="str">
        <f>IFERROR(テーブル_Swim015[[#This Row],[競技番号]],"")</f>
        <v/>
      </c>
      <c r="B611" s="22" t="str">
        <f>IFERROR(テーブル_Swim015[[#This Row],[組]],"")</f>
        <v/>
      </c>
      <c r="C611" s="22" t="str">
        <f>IFERROR(テーブル_Swim015[[#This Row],[水路]],"")</f>
        <v/>
      </c>
      <c r="D611" s="22" t="str">
        <f t="shared" si="39"/>
        <v/>
      </c>
      <c r="E611" s="22" t="str">
        <f>IFERROR(テーブル_Swim015[[#This Row],[選手番号]],"")</f>
        <v/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/>
      </c>
      <c r="J611" s="22" t="str">
        <f t="shared" si="41"/>
        <v/>
      </c>
      <c r="K611" s="22" t="str">
        <f t="shared" si="42"/>
        <v/>
      </c>
    </row>
    <row r="612" spans="1:11" s="22" customFormat="1" x14ac:dyDescent="0.15">
      <c r="A612" s="22" t="str">
        <f>IFERROR(テーブル_Swim015[[#This Row],[競技番号]],"")</f>
        <v/>
      </c>
      <c r="B612" s="22" t="str">
        <f>IFERROR(テーブル_Swim015[[#This Row],[組]],"")</f>
        <v/>
      </c>
      <c r="C612" s="22" t="str">
        <f>IFERROR(テーブル_Swim015[[#This Row],[水路]],"")</f>
        <v/>
      </c>
      <c r="D612" s="22" t="str">
        <f t="shared" si="39"/>
        <v/>
      </c>
      <c r="E612" s="22" t="str">
        <f>IFERROR(テーブル_Swim015[[#This Row],[選手番号]],"")</f>
        <v/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/>
      </c>
      <c r="I612" s="22" t="str">
        <f t="shared" si="40"/>
        <v/>
      </c>
      <c r="J612" s="22" t="str">
        <f t="shared" si="41"/>
        <v/>
      </c>
      <c r="K612" s="22" t="str">
        <f t="shared" si="42"/>
        <v/>
      </c>
    </row>
    <row r="613" spans="1:11" s="22" customFormat="1" x14ac:dyDescent="0.15">
      <c r="A613" s="22" t="str">
        <f>IFERROR(テーブル_Swim015[[#This Row],[競技番号]],"")</f>
        <v/>
      </c>
      <c r="B613" s="22" t="str">
        <f>IFERROR(テーブル_Swim015[[#This Row],[組]],"")</f>
        <v/>
      </c>
      <c r="C613" s="22" t="str">
        <f>IFERROR(テーブル_Swim015[[#This Row],[水路]],"")</f>
        <v/>
      </c>
      <c r="D613" s="22" t="str">
        <f t="shared" si="39"/>
        <v/>
      </c>
      <c r="E613" s="22" t="str">
        <f>IFERROR(テーブル_Swim015[[#This Row],[選手番号]],"")</f>
        <v/>
      </c>
      <c r="F613" s="22" t="str">
        <f>IFERROR(VLOOKUP(E613,Sheet3!A:H,3,0),"")</f>
        <v/>
      </c>
      <c r="G613" s="22" t="str">
        <f>IFERROR(VLOOKUP(E613,Sheet3!A:H,8,0),"")</f>
        <v/>
      </c>
      <c r="H613" s="22" t="str">
        <f>IFERROR(VLOOKUP(E613,Sheet2!A:B,2,0),"")</f>
        <v/>
      </c>
      <c r="I613" s="22" t="str">
        <f t="shared" si="40"/>
        <v/>
      </c>
      <c r="J613" s="22" t="str">
        <f t="shared" si="41"/>
        <v/>
      </c>
      <c r="K613" s="22" t="str">
        <f t="shared" si="42"/>
        <v/>
      </c>
    </row>
    <row r="614" spans="1:11" s="22" customFormat="1" x14ac:dyDescent="0.15">
      <c r="A614" s="22" t="str">
        <f>IFERROR(テーブル_Swim015[[#This Row],[競技番号]],"")</f>
        <v/>
      </c>
      <c r="B614" s="22" t="str">
        <f>IFERROR(テーブル_Swim015[[#This Row],[組]],"")</f>
        <v/>
      </c>
      <c r="C614" s="22" t="str">
        <f>IFERROR(テーブル_Swim015[[#This Row],[水路]],"")</f>
        <v/>
      </c>
      <c r="D614" s="22" t="str">
        <f t="shared" si="39"/>
        <v/>
      </c>
      <c r="E614" s="22" t="str">
        <f>IFERROR(テーブル_Swim015[[#This Row],[選手番号]],"")</f>
        <v/>
      </c>
      <c r="F614" s="22" t="str">
        <f>IFERROR(VLOOKUP(E614,Sheet3!A:H,3,0),"")</f>
        <v/>
      </c>
      <c r="G614" s="22" t="str">
        <f>IFERROR(VLOOKUP(E614,Sheet3!A:H,8,0),"")</f>
        <v/>
      </c>
      <c r="H614" s="22" t="str">
        <f>IFERROR(VLOOKUP(E614,Sheet2!A:B,2,0),"")</f>
        <v/>
      </c>
      <c r="I614" s="22" t="str">
        <f t="shared" si="40"/>
        <v/>
      </c>
      <c r="J614" s="22" t="str">
        <f t="shared" si="41"/>
        <v/>
      </c>
      <c r="K614" s="22" t="str">
        <f t="shared" si="42"/>
        <v/>
      </c>
    </row>
    <row r="615" spans="1:11" s="22" customFormat="1" x14ac:dyDescent="0.15">
      <c r="A615" s="22" t="str">
        <f>IFERROR(テーブル_Swim015[[#This Row],[競技番号]],"")</f>
        <v/>
      </c>
      <c r="B615" s="22" t="str">
        <f>IFERROR(テーブル_Swim015[[#This Row],[組]],"")</f>
        <v/>
      </c>
      <c r="C615" s="22" t="str">
        <f>IFERROR(テーブル_Swim015[[#This Row],[水路]],"")</f>
        <v/>
      </c>
      <c r="D615" s="22" t="str">
        <f t="shared" si="39"/>
        <v/>
      </c>
      <c r="E615" s="22" t="str">
        <f>IFERROR(テーブル_Swim015[[#This Row],[選手番号]],"")</f>
        <v/>
      </c>
      <c r="F615" s="22" t="str">
        <f>IFERROR(VLOOKUP(E615,Sheet3!A:H,3,0),"")</f>
        <v/>
      </c>
      <c r="G615" s="22" t="str">
        <f>IFERROR(VLOOKUP(E615,Sheet3!A:H,8,0),"")</f>
        <v/>
      </c>
      <c r="H615" s="22" t="str">
        <f>IFERROR(VLOOKUP(E615,Sheet2!A:B,2,0),"")</f>
        <v/>
      </c>
      <c r="I615" s="22" t="str">
        <f t="shared" si="40"/>
        <v/>
      </c>
      <c r="J615" s="22" t="str">
        <f t="shared" si="41"/>
        <v/>
      </c>
      <c r="K615" s="22" t="str">
        <f t="shared" si="42"/>
        <v/>
      </c>
    </row>
    <row r="616" spans="1:11" s="22" customFormat="1" x14ac:dyDescent="0.15">
      <c r="A616" s="22" t="str">
        <f>IFERROR(テーブル_Swim015[[#This Row],[競技番号]],"")</f>
        <v/>
      </c>
      <c r="B616" s="22" t="str">
        <f>IFERROR(テーブル_Swim015[[#This Row],[組]],"")</f>
        <v/>
      </c>
      <c r="C616" s="22" t="str">
        <f>IFERROR(テーブル_Swim015[[#This Row],[水路]],"")</f>
        <v/>
      </c>
      <c r="D616" s="22" t="str">
        <f t="shared" si="39"/>
        <v/>
      </c>
      <c r="E616" s="22" t="str">
        <f>IFERROR(テーブル_Swim015[[#This Row],[選手番号]],"")</f>
        <v/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/>
      </c>
      <c r="I616" s="22" t="str">
        <f t="shared" si="40"/>
        <v/>
      </c>
      <c r="J616" s="22" t="str">
        <f t="shared" si="41"/>
        <v/>
      </c>
      <c r="K616" s="22" t="str">
        <f t="shared" si="42"/>
        <v/>
      </c>
    </row>
    <row r="617" spans="1:11" s="22" customFormat="1" x14ac:dyDescent="0.15">
      <c r="A617" s="22" t="str">
        <f>IFERROR(テーブル_Swim015[[#This Row],[競技番号]],"")</f>
        <v/>
      </c>
      <c r="B617" s="22" t="str">
        <f>IFERROR(テーブル_Swim015[[#This Row],[組]],"")</f>
        <v/>
      </c>
      <c r="C617" s="22" t="str">
        <f>IFERROR(テーブル_Swim015[[#This Row],[水路]],"")</f>
        <v/>
      </c>
      <c r="D617" s="22" t="str">
        <f t="shared" si="39"/>
        <v/>
      </c>
      <c r="E617" s="22" t="str">
        <f>IFERROR(テーブル_Swim015[[#This Row],[選手番号]],"")</f>
        <v/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/>
      </c>
      <c r="J617" s="22" t="str">
        <f t="shared" si="41"/>
        <v/>
      </c>
      <c r="K617" s="22" t="str">
        <f t="shared" si="42"/>
        <v/>
      </c>
    </row>
    <row r="618" spans="1:11" s="22" customFormat="1" x14ac:dyDescent="0.15">
      <c r="A618" s="22" t="str">
        <f>IFERROR(テーブル_Swim015[[#This Row],[競技番号]],"")</f>
        <v/>
      </c>
      <c r="B618" s="22" t="str">
        <f>IFERROR(テーブル_Swim015[[#This Row],[組]],"")</f>
        <v/>
      </c>
      <c r="C618" s="22" t="str">
        <f>IFERROR(テーブル_Swim015[[#This Row],[水路]],"")</f>
        <v/>
      </c>
      <c r="D618" s="22" t="str">
        <f t="shared" si="39"/>
        <v/>
      </c>
      <c r="E618" s="22" t="str">
        <f>IFERROR(テーブル_Swim015[[#This Row],[選手番号]],"")</f>
        <v/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/>
      </c>
      <c r="I618" s="22" t="str">
        <f t="shared" si="40"/>
        <v/>
      </c>
      <c r="J618" s="22" t="str">
        <f t="shared" si="41"/>
        <v/>
      </c>
      <c r="K618" s="22" t="str">
        <f t="shared" si="42"/>
        <v/>
      </c>
    </row>
    <row r="619" spans="1:11" s="22" customFormat="1" x14ac:dyDescent="0.15">
      <c r="A619" s="22" t="str">
        <f>IFERROR(テーブル_Swim015[[#This Row],[競技番号]],"")</f>
        <v/>
      </c>
      <c r="B619" s="22" t="str">
        <f>IFERROR(テーブル_Swim015[[#This Row],[組]],"")</f>
        <v/>
      </c>
      <c r="C619" s="22" t="str">
        <f>IFERROR(テーブル_Swim015[[#This Row],[水路]],"")</f>
        <v/>
      </c>
      <c r="D619" s="22" t="str">
        <f t="shared" si="39"/>
        <v/>
      </c>
      <c r="E619" s="22" t="str">
        <f>IFERROR(テーブル_Swim015[[#This Row],[選手番号]],"")</f>
        <v/>
      </c>
      <c r="F619" s="22" t="str">
        <f>IFERROR(VLOOKUP(E619,Sheet3!A:H,3,0),"")</f>
        <v/>
      </c>
      <c r="G619" s="22" t="str">
        <f>IFERROR(VLOOKUP(E619,Sheet3!A:H,8,0),"")</f>
        <v/>
      </c>
      <c r="H619" s="22" t="str">
        <f>IFERROR(VLOOKUP(E619,Sheet2!A:B,2,0),"")</f>
        <v/>
      </c>
      <c r="I619" s="22" t="str">
        <f t="shared" si="40"/>
        <v/>
      </c>
      <c r="J619" s="22" t="str">
        <f t="shared" si="41"/>
        <v/>
      </c>
      <c r="K619" s="22" t="str">
        <f t="shared" si="42"/>
        <v/>
      </c>
    </row>
    <row r="620" spans="1:11" s="22" customFormat="1" x14ac:dyDescent="0.15">
      <c r="A620" s="22" t="str">
        <f>IFERROR(テーブル_Swim015[[#This Row],[競技番号]],"")</f>
        <v/>
      </c>
      <c r="B620" s="22" t="str">
        <f>IFERROR(テーブル_Swim015[[#This Row],[組]],"")</f>
        <v/>
      </c>
      <c r="C620" s="22" t="str">
        <f>IFERROR(テーブル_Swim015[[#This Row],[水路]],"")</f>
        <v/>
      </c>
      <c r="D620" s="22" t="str">
        <f t="shared" si="39"/>
        <v/>
      </c>
      <c r="E620" s="22" t="str">
        <f>IFERROR(テーブル_Swim015[[#This Row],[選手番号]],"")</f>
        <v/>
      </c>
      <c r="F620" s="22" t="str">
        <f>IFERROR(VLOOKUP(E620,Sheet3!A:H,3,0),"")</f>
        <v/>
      </c>
      <c r="G620" s="22" t="str">
        <f>IFERROR(VLOOKUP(E620,Sheet3!A:H,8,0),"")</f>
        <v/>
      </c>
      <c r="H620" s="22" t="str">
        <f>IFERROR(VLOOKUP(E620,Sheet2!A:B,2,0),"")</f>
        <v/>
      </c>
      <c r="I620" s="22" t="str">
        <f t="shared" si="40"/>
        <v/>
      </c>
      <c r="J620" s="22" t="str">
        <f t="shared" si="41"/>
        <v/>
      </c>
      <c r="K620" s="22" t="str">
        <f t="shared" si="42"/>
        <v/>
      </c>
    </row>
    <row r="621" spans="1:11" s="22" customFormat="1" x14ac:dyDescent="0.15">
      <c r="A621" s="22" t="str">
        <f>IFERROR(テーブル_Swim015[[#This Row],[競技番号]],"")</f>
        <v/>
      </c>
      <c r="B621" s="22" t="str">
        <f>IFERROR(テーブル_Swim015[[#This Row],[組]],"")</f>
        <v/>
      </c>
      <c r="C621" s="22" t="str">
        <f>IFERROR(テーブル_Swim015[[#This Row],[水路]],"")</f>
        <v/>
      </c>
      <c r="D621" s="22" t="str">
        <f t="shared" si="39"/>
        <v/>
      </c>
      <c r="E621" s="22" t="str">
        <f>IFERROR(テーブル_Swim015[[#This Row],[選手番号]],"")</f>
        <v/>
      </c>
      <c r="F621" s="22" t="str">
        <f>IFERROR(VLOOKUP(E621,Sheet3!A:H,3,0),"")</f>
        <v/>
      </c>
      <c r="G621" s="22" t="str">
        <f>IFERROR(VLOOKUP(E621,Sheet3!A:H,8,0),"")</f>
        <v/>
      </c>
      <c r="H621" s="22" t="str">
        <f>IFERROR(VLOOKUP(E621,Sheet2!A:B,2,0),"")</f>
        <v/>
      </c>
      <c r="I621" s="22" t="str">
        <f t="shared" si="40"/>
        <v/>
      </c>
      <c r="J621" s="22" t="str">
        <f t="shared" si="41"/>
        <v/>
      </c>
      <c r="K621" s="22" t="str">
        <f t="shared" si="42"/>
        <v/>
      </c>
    </row>
    <row r="622" spans="1:11" s="22" customFormat="1" x14ac:dyDescent="0.15">
      <c r="A622" s="22" t="str">
        <f>IFERROR(テーブル_Swim015[[#This Row],[競技番号]],"")</f>
        <v/>
      </c>
      <c r="B622" s="22" t="str">
        <f>IFERROR(テーブル_Swim015[[#This Row],[組]],"")</f>
        <v/>
      </c>
      <c r="C622" s="22" t="str">
        <f>IFERROR(テーブル_Swim015[[#This Row],[水路]],"")</f>
        <v/>
      </c>
      <c r="D622" s="22" t="str">
        <f t="shared" si="39"/>
        <v/>
      </c>
      <c r="E622" s="22" t="str">
        <f>IFERROR(テーブル_Swim015[[#This Row],[選手番号]],"")</f>
        <v/>
      </c>
      <c r="F622" s="22" t="str">
        <f>IFERROR(VLOOKUP(E622,Sheet3!A:H,3,0),"")</f>
        <v/>
      </c>
      <c r="G622" s="22" t="str">
        <f>IFERROR(VLOOKUP(E622,Sheet3!A:H,8,0),"")</f>
        <v/>
      </c>
      <c r="H622" s="22" t="str">
        <f>IFERROR(VLOOKUP(E622,Sheet2!A:B,2,0),"")</f>
        <v/>
      </c>
      <c r="I622" s="22" t="str">
        <f t="shared" si="40"/>
        <v/>
      </c>
      <c r="J622" s="22" t="str">
        <f t="shared" si="41"/>
        <v/>
      </c>
      <c r="K622" s="22" t="str">
        <f t="shared" si="42"/>
        <v/>
      </c>
    </row>
    <row r="623" spans="1:11" s="22" customFormat="1" x14ac:dyDescent="0.15">
      <c r="A623" s="22" t="str">
        <f>IFERROR(テーブル_Swim015[[#This Row],[競技番号]],"")</f>
        <v/>
      </c>
      <c r="B623" s="22" t="str">
        <f>IFERROR(テーブル_Swim015[[#This Row],[組]],"")</f>
        <v/>
      </c>
      <c r="C623" s="22" t="str">
        <f>IFERROR(テーブル_Swim015[[#This Row],[水路]],"")</f>
        <v/>
      </c>
      <c r="D623" s="22" t="str">
        <f t="shared" si="39"/>
        <v/>
      </c>
      <c r="E623" s="22" t="str">
        <f>IFERROR(テーブル_Swim015[[#This Row],[選手番号]],"")</f>
        <v/>
      </c>
      <c r="F623" s="22" t="str">
        <f>IFERROR(VLOOKUP(E623,Sheet3!A:H,3,0),"")</f>
        <v/>
      </c>
      <c r="G623" s="22" t="str">
        <f>IFERROR(VLOOKUP(E623,Sheet3!A:H,8,0),"")</f>
        <v/>
      </c>
      <c r="H623" s="22" t="str">
        <f>IFERROR(VLOOKUP(E623,Sheet2!A:B,2,0),"")</f>
        <v/>
      </c>
      <c r="I623" s="22" t="str">
        <f t="shared" si="40"/>
        <v/>
      </c>
      <c r="J623" s="22" t="str">
        <f t="shared" si="41"/>
        <v/>
      </c>
      <c r="K623" s="22" t="str">
        <f t="shared" si="42"/>
        <v/>
      </c>
    </row>
    <row r="624" spans="1:11" s="22" customFormat="1" x14ac:dyDescent="0.15">
      <c r="A624" s="22" t="str">
        <f>IFERROR(テーブル_Swim015[[#This Row],[競技番号]],"")</f>
        <v/>
      </c>
      <c r="B624" s="22" t="str">
        <f>IFERROR(テーブル_Swim015[[#This Row],[組]],"")</f>
        <v/>
      </c>
      <c r="C624" s="22" t="str">
        <f>IFERROR(テーブル_Swim015[[#This Row],[水路]],"")</f>
        <v/>
      </c>
      <c r="D624" s="22" t="str">
        <f t="shared" si="39"/>
        <v/>
      </c>
      <c r="E624" s="22" t="str">
        <f>IFERROR(テーブル_Swim015[[#This Row],[選手番号]],"")</f>
        <v/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/>
      </c>
      <c r="I624" s="22" t="str">
        <f t="shared" si="40"/>
        <v/>
      </c>
      <c r="J624" s="22" t="str">
        <f t="shared" si="41"/>
        <v/>
      </c>
      <c r="K624" s="22" t="str">
        <f t="shared" si="42"/>
        <v/>
      </c>
    </row>
    <row r="625" spans="1:11" s="22" customFormat="1" x14ac:dyDescent="0.15">
      <c r="A625" s="22" t="str">
        <f>IFERROR(テーブル_Swim015[[#This Row],[競技番号]],"")</f>
        <v/>
      </c>
      <c r="B625" s="22" t="str">
        <f>IFERROR(テーブル_Swim015[[#This Row],[組]],"")</f>
        <v/>
      </c>
      <c r="C625" s="22" t="str">
        <f>IFERROR(テーブル_Swim015[[#This Row],[水路]],"")</f>
        <v/>
      </c>
      <c r="D625" s="22" t="str">
        <f t="shared" si="39"/>
        <v/>
      </c>
      <c r="E625" s="22" t="str">
        <f>IFERROR(テーブル_Swim015[[#This Row],[選手番号]],"")</f>
        <v/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40"/>
        <v/>
      </c>
      <c r="J625" s="22" t="str">
        <f t="shared" si="41"/>
        <v/>
      </c>
      <c r="K625" s="22" t="str">
        <f t="shared" si="42"/>
        <v/>
      </c>
    </row>
    <row r="626" spans="1:11" s="22" customFormat="1" x14ac:dyDescent="0.15">
      <c r="A626" s="22" t="str">
        <f>IFERROR(テーブル_Swim015[[#This Row],[競技番号]],"")</f>
        <v/>
      </c>
      <c r="B626" s="22" t="str">
        <f>IFERROR(テーブル_Swim015[[#This Row],[組]],"")</f>
        <v/>
      </c>
      <c r="C626" s="22" t="str">
        <f>IFERROR(テーブル_Swim015[[#This Row],[水路]],"")</f>
        <v/>
      </c>
      <c r="D626" s="22" t="str">
        <f t="shared" si="39"/>
        <v/>
      </c>
      <c r="E626" s="22" t="str">
        <f>IFERROR(テーブル_Swim015[[#This Row],[選手番号]],"")</f>
        <v/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40"/>
        <v/>
      </c>
      <c r="J626" s="22" t="str">
        <f t="shared" si="41"/>
        <v/>
      </c>
      <c r="K626" s="22" t="str">
        <f t="shared" si="42"/>
        <v/>
      </c>
    </row>
    <row r="627" spans="1:11" s="22" customFormat="1" x14ac:dyDescent="0.15">
      <c r="A627" s="22" t="str">
        <f>IFERROR(テーブル_Swim015[[#This Row],[競技番号]],"")</f>
        <v/>
      </c>
      <c r="B627" s="22" t="str">
        <f>IFERROR(テーブル_Swim015[[#This Row],[組]],"")</f>
        <v/>
      </c>
      <c r="C627" s="22" t="str">
        <f>IFERROR(テーブル_Swim015[[#This Row],[水路]],"")</f>
        <v/>
      </c>
      <c r="D627" s="22" t="str">
        <f t="shared" si="39"/>
        <v/>
      </c>
      <c r="E627" s="22" t="str">
        <f>IFERROR(テーブル_Swim015[[#This Row],[選手番号]],"")</f>
        <v/>
      </c>
      <c r="F627" s="22" t="str">
        <f>IFERROR(VLOOKUP(E627,Sheet3!A:H,3,0),"")</f>
        <v/>
      </c>
      <c r="G627" s="22" t="str">
        <f>IFERROR(VLOOKUP(E627,Sheet3!A:H,8,0),"")</f>
        <v/>
      </c>
      <c r="H627" s="22" t="str">
        <f>IFERROR(VLOOKUP(E627,Sheet2!A:B,2,0),"")</f>
        <v/>
      </c>
      <c r="I627" s="22" t="str">
        <f t="shared" si="40"/>
        <v/>
      </c>
      <c r="J627" s="22" t="str">
        <f t="shared" si="41"/>
        <v/>
      </c>
      <c r="K627" s="22" t="str">
        <f t="shared" si="42"/>
        <v/>
      </c>
    </row>
    <row r="628" spans="1:11" s="22" customFormat="1" x14ac:dyDescent="0.15">
      <c r="A628" s="22" t="str">
        <f>IFERROR(テーブル_Swim015[[#This Row],[競技番号]],"")</f>
        <v/>
      </c>
      <c r="B628" s="22" t="str">
        <f>IFERROR(テーブル_Swim015[[#This Row],[組]],"")</f>
        <v/>
      </c>
      <c r="C628" s="22" t="str">
        <f>IFERROR(テーブル_Swim015[[#This Row],[水路]],"")</f>
        <v/>
      </c>
      <c r="D628" s="22" t="str">
        <f t="shared" si="39"/>
        <v/>
      </c>
      <c r="E628" s="22" t="str">
        <f>IFERROR(テーブル_Swim015[[#This Row],[選手番号]],"")</f>
        <v/>
      </c>
      <c r="F628" s="22" t="str">
        <f>IFERROR(VLOOKUP(E628,Sheet3!A:H,3,0),"")</f>
        <v/>
      </c>
      <c r="G628" s="22" t="str">
        <f>IFERROR(VLOOKUP(E628,Sheet3!A:H,8,0),"")</f>
        <v/>
      </c>
      <c r="H628" s="22" t="str">
        <f>IFERROR(VLOOKUP(E628,Sheet2!A:B,2,0),"")</f>
        <v/>
      </c>
      <c r="I628" s="22" t="str">
        <f t="shared" si="40"/>
        <v/>
      </c>
      <c r="J628" s="22" t="str">
        <f t="shared" si="41"/>
        <v/>
      </c>
      <c r="K628" s="22" t="str">
        <f t="shared" si="42"/>
        <v/>
      </c>
    </row>
    <row r="629" spans="1:11" s="22" customFormat="1" x14ac:dyDescent="0.15">
      <c r="A629" s="22" t="str">
        <f>IFERROR(テーブル_Swim015[[#This Row],[競技番号]],"")</f>
        <v/>
      </c>
      <c r="B629" s="22" t="str">
        <f>IFERROR(テーブル_Swim015[[#This Row],[組]],"")</f>
        <v/>
      </c>
      <c r="C629" s="22" t="str">
        <f>IFERROR(テーブル_Swim015[[#This Row],[水路]],"")</f>
        <v/>
      </c>
      <c r="D629" s="22" t="str">
        <f t="shared" si="39"/>
        <v/>
      </c>
      <c r="E629" s="22" t="str">
        <f>IFERROR(テーブル_Swim015[[#This Row],[選手番号]],"")</f>
        <v/>
      </c>
      <c r="F629" s="22" t="str">
        <f>IFERROR(VLOOKUP(E629,Sheet3!A:H,3,0),"")</f>
        <v/>
      </c>
      <c r="G629" s="22" t="str">
        <f>IFERROR(VLOOKUP(E629,Sheet3!A:H,8,0),"")</f>
        <v/>
      </c>
      <c r="H629" s="22" t="str">
        <f>IFERROR(VLOOKUP(E629,Sheet2!A:B,2,0),"")</f>
        <v/>
      </c>
      <c r="I629" s="22" t="str">
        <f t="shared" si="40"/>
        <v/>
      </c>
      <c r="J629" s="22" t="str">
        <f t="shared" si="41"/>
        <v/>
      </c>
      <c r="K629" s="22" t="str">
        <f t="shared" si="42"/>
        <v/>
      </c>
    </row>
    <row r="630" spans="1:11" s="22" customFormat="1" x14ac:dyDescent="0.15">
      <c r="A630" s="22" t="str">
        <f>IFERROR(テーブル_Swim015[[#This Row],[競技番号]],"")</f>
        <v/>
      </c>
      <c r="B630" s="22" t="str">
        <f>IFERROR(テーブル_Swim015[[#This Row],[組]],"")</f>
        <v/>
      </c>
      <c r="C630" s="22" t="str">
        <f>IFERROR(テーブル_Swim015[[#This Row],[水路]],"")</f>
        <v/>
      </c>
      <c r="D630" s="22" t="str">
        <f t="shared" si="39"/>
        <v/>
      </c>
      <c r="E630" s="22" t="str">
        <f>IFERROR(テーブル_Swim015[[#This Row],[選手番号]],"")</f>
        <v/>
      </c>
      <c r="F630" s="22" t="str">
        <f>IFERROR(VLOOKUP(E630,Sheet3!A:H,3,0),"")</f>
        <v/>
      </c>
      <c r="G630" s="22" t="str">
        <f>IFERROR(VLOOKUP(E630,Sheet3!A:H,8,0),"")</f>
        <v/>
      </c>
      <c r="H630" s="22" t="str">
        <f>IFERROR(VLOOKUP(E630,Sheet2!A:B,2,0),"")</f>
        <v/>
      </c>
      <c r="I630" s="22" t="str">
        <f t="shared" si="40"/>
        <v/>
      </c>
      <c r="J630" s="22" t="str">
        <f t="shared" si="41"/>
        <v/>
      </c>
      <c r="K630" s="22" t="str">
        <f t="shared" si="42"/>
        <v/>
      </c>
    </row>
    <row r="631" spans="1:11" s="22" customFormat="1" x14ac:dyDescent="0.15">
      <c r="A631" s="22" t="str">
        <f>IFERROR(テーブル_Swim015[[#This Row],[競技番号]],"")</f>
        <v/>
      </c>
      <c r="B631" s="22" t="str">
        <f>IFERROR(テーブル_Swim015[[#This Row],[組]],"")</f>
        <v/>
      </c>
      <c r="C631" s="22" t="str">
        <f>IFERROR(テーブル_Swim015[[#This Row],[水路]],"")</f>
        <v/>
      </c>
      <c r="D631" s="22" t="str">
        <f t="shared" si="39"/>
        <v/>
      </c>
      <c r="E631" s="22" t="str">
        <f>IFERROR(テーブル_Swim015[[#This Row],[選手番号]],"")</f>
        <v/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40"/>
        <v/>
      </c>
      <c r="J631" s="22" t="str">
        <f t="shared" si="41"/>
        <v/>
      </c>
      <c r="K631" s="22" t="str">
        <f t="shared" si="42"/>
        <v/>
      </c>
    </row>
    <row r="632" spans="1:11" s="22" customFormat="1" x14ac:dyDescent="0.15">
      <c r="A632" s="22" t="str">
        <f>IFERROR(テーブル_Swim015[[#This Row],[競技番号]],"")</f>
        <v/>
      </c>
      <c r="B632" s="22" t="str">
        <f>IFERROR(テーブル_Swim015[[#This Row],[組]],"")</f>
        <v/>
      </c>
      <c r="C632" s="22" t="str">
        <f>IFERROR(テーブル_Swim015[[#This Row],[水路]],"")</f>
        <v/>
      </c>
      <c r="D632" s="22" t="str">
        <f t="shared" si="39"/>
        <v/>
      </c>
      <c r="E632" s="22" t="str">
        <f>IFERROR(テーブル_Swim015[[#This Row],[選手番号]],"")</f>
        <v/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40"/>
        <v/>
      </c>
      <c r="J632" s="22" t="str">
        <f t="shared" si="41"/>
        <v/>
      </c>
      <c r="K632" s="22" t="str">
        <f t="shared" si="42"/>
        <v/>
      </c>
    </row>
    <row r="633" spans="1:11" s="22" customFormat="1" x14ac:dyDescent="0.15">
      <c r="A633" s="22" t="str">
        <f>IFERROR(テーブル_Swim015[[#This Row],[競技番号]],"")</f>
        <v/>
      </c>
      <c r="B633" s="22" t="str">
        <f>IFERROR(テーブル_Swim015[[#This Row],[組]],"")</f>
        <v/>
      </c>
      <c r="C633" s="22" t="str">
        <f>IFERROR(テーブル_Swim015[[#This Row],[水路]],"")</f>
        <v/>
      </c>
      <c r="D633" s="22" t="str">
        <f t="shared" si="39"/>
        <v/>
      </c>
      <c r="E633" s="22" t="str">
        <f>IFERROR(テーブル_Swim015[[#This Row],[選手番号]],"")</f>
        <v/>
      </c>
      <c r="F633" s="22" t="str">
        <f>IFERROR(VLOOKUP(E633,Sheet3!A:H,3,0),"")</f>
        <v/>
      </c>
      <c r="G633" s="22" t="str">
        <f>IFERROR(VLOOKUP(E633,Sheet3!A:H,8,0),"")</f>
        <v/>
      </c>
      <c r="H633" s="22" t="str">
        <f>IFERROR(VLOOKUP(E633,Sheet2!A:B,2,0),"")</f>
        <v/>
      </c>
      <c r="I633" s="22" t="str">
        <f t="shared" si="40"/>
        <v/>
      </c>
      <c r="J633" s="22" t="str">
        <f t="shared" si="41"/>
        <v/>
      </c>
      <c r="K633" s="22" t="str">
        <f t="shared" si="42"/>
        <v/>
      </c>
    </row>
    <row r="634" spans="1:11" s="22" customFormat="1" x14ac:dyDescent="0.15">
      <c r="A634" s="22" t="str">
        <f>IFERROR(テーブル_Swim015[[#This Row],[競技番号]],"")</f>
        <v/>
      </c>
      <c r="B634" s="22" t="str">
        <f>IFERROR(テーブル_Swim015[[#This Row],[組]],"")</f>
        <v/>
      </c>
      <c r="C634" s="22" t="str">
        <f>IFERROR(テーブル_Swim015[[#This Row],[水路]],"")</f>
        <v/>
      </c>
      <c r="D634" s="22" t="str">
        <f t="shared" si="39"/>
        <v/>
      </c>
      <c r="E634" s="22" t="str">
        <f>IFERROR(テーブル_Swim015[[#This Row],[選手番号]],"")</f>
        <v/>
      </c>
      <c r="F634" s="22" t="str">
        <f>IFERROR(VLOOKUP(E634,Sheet3!A:H,3,0),"")</f>
        <v/>
      </c>
      <c r="G634" s="22" t="str">
        <f>IFERROR(VLOOKUP(E634,Sheet3!A:H,8,0),"")</f>
        <v/>
      </c>
      <c r="H634" s="22" t="str">
        <f>IFERROR(VLOOKUP(E634,Sheet2!A:B,2,0),"")</f>
        <v/>
      </c>
      <c r="I634" s="22" t="str">
        <f t="shared" si="40"/>
        <v/>
      </c>
      <c r="J634" s="22" t="str">
        <f t="shared" si="41"/>
        <v/>
      </c>
      <c r="K634" s="22" t="str">
        <f t="shared" si="42"/>
        <v/>
      </c>
    </row>
    <row r="635" spans="1:11" s="22" customFormat="1" x14ac:dyDescent="0.15">
      <c r="A635" s="22" t="str">
        <f>IFERROR(テーブル_Swim015[[#This Row],[競技番号]],"")</f>
        <v/>
      </c>
      <c r="B635" s="22" t="str">
        <f>IFERROR(テーブル_Swim015[[#This Row],[組]],"")</f>
        <v/>
      </c>
      <c r="C635" s="22" t="str">
        <f>IFERROR(テーブル_Swim015[[#This Row],[水路]],"")</f>
        <v/>
      </c>
      <c r="D635" s="22" t="str">
        <f t="shared" si="39"/>
        <v/>
      </c>
      <c r="E635" s="22" t="str">
        <f>IFERROR(テーブル_Swim015[[#This Row],[選手番号]],"")</f>
        <v/>
      </c>
      <c r="F635" s="22" t="str">
        <f>IFERROR(VLOOKUP(E635,Sheet3!A:H,3,0),"")</f>
        <v/>
      </c>
      <c r="G635" s="22" t="str">
        <f>IFERROR(VLOOKUP(E635,Sheet3!A:H,8,0),"")</f>
        <v/>
      </c>
      <c r="H635" s="22" t="str">
        <f>IFERROR(VLOOKUP(E635,Sheet2!A:B,2,0),"")</f>
        <v/>
      </c>
      <c r="I635" s="22" t="str">
        <f t="shared" si="40"/>
        <v/>
      </c>
      <c r="J635" s="22" t="str">
        <f t="shared" si="41"/>
        <v/>
      </c>
      <c r="K635" s="22" t="str">
        <f t="shared" si="42"/>
        <v/>
      </c>
    </row>
    <row r="636" spans="1:11" s="22" customFormat="1" x14ac:dyDescent="0.15">
      <c r="A636" s="22" t="str">
        <f>IFERROR(テーブル_Swim015[[#This Row],[競技番号]],"")</f>
        <v/>
      </c>
      <c r="B636" s="22" t="str">
        <f>IFERROR(テーブル_Swim015[[#This Row],[組]],"")</f>
        <v/>
      </c>
      <c r="C636" s="22" t="str">
        <f>IFERROR(テーブル_Swim015[[#This Row],[水路]],"")</f>
        <v/>
      </c>
      <c r="D636" s="22" t="str">
        <f t="shared" si="39"/>
        <v/>
      </c>
      <c r="E636" s="22" t="str">
        <f>IFERROR(テーブル_Swim015[[#This Row],[選手番号]],"")</f>
        <v/>
      </c>
      <c r="F636" s="22" t="str">
        <f>IFERROR(VLOOKUP(E636,Sheet3!A:H,3,0),"")</f>
        <v/>
      </c>
      <c r="G636" s="22" t="str">
        <f>IFERROR(VLOOKUP(E636,Sheet3!A:H,8,0),"")</f>
        <v/>
      </c>
      <c r="H636" s="22" t="str">
        <f>IFERROR(VLOOKUP(E636,Sheet2!A:B,2,0),"")</f>
        <v/>
      </c>
      <c r="I636" s="22" t="str">
        <f t="shared" si="40"/>
        <v/>
      </c>
      <c r="J636" s="22" t="str">
        <f t="shared" si="41"/>
        <v/>
      </c>
      <c r="K636" s="22" t="str">
        <f t="shared" si="42"/>
        <v/>
      </c>
    </row>
    <row r="637" spans="1:11" s="22" customFormat="1" x14ac:dyDescent="0.15">
      <c r="A637" s="22" t="str">
        <f>IFERROR(テーブル_Swim015[[#This Row],[競技番号]],"")</f>
        <v/>
      </c>
      <c r="B637" s="22" t="str">
        <f>IFERROR(テーブル_Swim015[[#This Row],[組]],"")</f>
        <v/>
      </c>
      <c r="C637" s="22" t="str">
        <f>IFERROR(テーブル_Swim015[[#This Row],[水路]],"")</f>
        <v/>
      </c>
      <c r="D637" s="22" t="str">
        <f t="shared" si="39"/>
        <v/>
      </c>
      <c r="E637" s="22" t="str">
        <f>IFERROR(テーブル_Swim015[[#This Row],[選手番号]],"")</f>
        <v/>
      </c>
      <c r="F637" s="22" t="str">
        <f>IFERROR(VLOOKUP(E637,Sheet3!A:H,3,0),"")</f>
        <v/>
      </c>
      <c r="G637" s="22" t="str">
        <f>IFERROR(VLOOKUP(E637,Sheet3!A:H,8,0),"")</f>
        <v/>
      </c>
      <c r="H637" s="22" t="str">
        <f>IFERROR(VLOOKUP(E637,Sheet2!A:B,2,0),"")</f>
        <v/>
      </c>
      <c r="I637" s="22" t="str">
        <f t="shared" si="40"/>
        <v/>
      </c>
      <c r="J637" s="22" t="str">
        <f t="shared" si="41"/>
        <v/>
      </c>
      <c r="K637" s="22" t="str">
        <f t="shared" si="42"/>
        <v/>
      </c>
    </row>
    <row r="638" spans="1:11" s="22" customFormat="1" x14ac:dyDescent="0.15">
      <c r="A638" s="22" t="str">
        <f>IFERROR(テーブル_Swim015[[#This Row],[競技番号]],"")</f>
        <v/>
      </c>
      <c r="B638" s="22" t="str">
        <f>IFERROR(テーブル_Swim015[[#This Row],[組]],"")</f>
        <v/>
      </c>
      <c r="C638" s="22" t="str">
        <f>IFERROR(テーブル_Swim015[[#This Row],[水路]],"")</f>
        <v/>
      </c>
      <c r="D638" s="22" t="str">
        <f t="shared" si="39"/>
        <v/>
      </c>
      <c r="E638" s="22" t="str">
        <f>IFERROR(テーブル_Swim015[[#This Row],[選手番号]],"")</f>
        <v/>
      </c>
      <c r="F638" s="22" t="str">
        <f>IFERROR(VLOOKUP(E638,Sheet3!A:H,3,0),"")</f>
        <v/>
      </c>
      <c r="G638" s="22" t="str">
        <f>IFERROR(VLOOKUP(E638,Sheet3!A:H,8,0),"")</f>
        <v/>
      </c>
      <c r="H638" s="22" t="str">
        <f>IFERROR(VLOOKUP(E638,Sheet2!A:B,2,0),"")</f>
        <v/>
      </c>
      <c r="I638" s="22" t="str">
        <f t="shared" si="40"/>
        <v/>
      </c>
      <c r="J638" s="22" t="str">
        <f t="shared" si="41"/>
        <v/>
      </c>
      <c r="K638" s="22" t="str">
        <f t="shared" si="42"/>
        <v/>
      </c>
    </row>
    <row r="639" spans="1:11" s="22" customFormat="1" x14ac:dyDescent="0.15">
      <c r="A639" s="22" t="str">
        <f>IFERROR(テーブル_Swim015[[#This Row],[競技番号]],"")</f>
        <v/>
      </c>
      <c r="B639" s="22" t="str">
        <f>IFERROR(テーブル_Swim015[[#This Row],[組]],"")</f>
        <v/>
      </c>
      <c r="C639" s="22" t="str">
        <f>IFERROR(テーブル_Swim015[[#This Row],[水路]],"")</f>
        <v/>
      </c>
      <c r="D639" s="22" t="str">
        <f t="shared" si="39"/>
        <v/>
      </c>
      <c r="E639" s="22" t="str">
        <f>IFERROR(テーブル_Swim015[[#This Row],[選手番号]],"")</f>
        <v/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40"/>
        <v/>
      </c>
      <c r="J639" s="22" t="str">
        <f t="shared" si="41"/>
        <v/>
      </c>
      <c r="K639" s="22" t="str">
        <f t="shared" si="42"/>
        <v/>
      </c>
    </row>
    <row r="640" spans="1:11" s="22" customFormat="1" x14ac:dyDescent="0.15">
      <c r="A640" s="22" t="str">
        <f>IFERROR(テーブル_Swim015[[#This Row],[競技番号]],"")</f>
        <v/>
      </c>
      <c r="B640" s="22" t="str">
        <f>IFERROR(テーブル_Swim015[[#This Row],[組]],"")</f>
        <v/>
      </c>
      <c r="C640" s="22" t="str">
        <f>IFERROR(テーブル_Swim015[[#This Row],[水路]],"")</f>
        <v/>
      </c>
      <c r="D640" s="22" t="str">
        <f t="shared" si="39"/>
        <v/>
      </c>
      <c r="E640" s="22" t="str">
        <f>IFERROR(テーブル_Swim015[[#This Row],[選手番号]],"")</f>
        <v/>
      </c>
      <c r="F640" s="22" t="str">
        <f>IFERROR(VLOOKUP(E640,Sheet3!A:H,3,0),"")</f>
        <v/>
      </c>
      <c r="G640" s="22" t="str">
        <f>IFERROR(VLOOKUP(E640,Sheet3!A:H,8,0),"")</f>
        <v/>
      </c>
      <c r="H640" s="22" t="str">
        <f>IFERROR(VLOOKUP(E640,Sheet2!A:B,2,0),"")</f>
        <v/>
      </c>
      <c r="I640" s="22" t="str">
        <f t="shared" si="40"/>
        <v/>
      </c>
      <c r="J640" s="22" t="str">
        <f t="shared" si="41"/>
        <v/>
      </c>
      <c r="K640" s="22" t="str">
        <f t="shared" si="42"/>
        <v/>
      </c>
    </row>
    <row r="641" spans="1:11" s="22" customFormat="1" x14ac:dyDescent="0.15">
      <c r="A641" s="22" t="str">
        <f>IFERROR(テーブル_Swim015[[#This Row],[競技番号]],"")</f>
        <v/>
      </c>
      <c r="B641" s="22" t="str">
        <f>IFERROR(テーブル_Swim015[[#This Row],[組]],"")</f>
        <v/>
      </c>
      <c r="C641" s="22" t="str">
        <f>IFERROR(テーブル_Swim015[[#This Row],[水路]],"")</f>
        <v/>
      </c>
      <c r="D641" s="22" t="str">
        <f t="shared" si="39"/>
        <v/>
      </c>
      <c r="E641" s="22" t="str">
        <f>IFERROR(テーブル_Swim015[[#This Row],[選手番号]],"")</f>
        <v/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40"/>
        <v/>
      </c>
      <c r="J641" s="22" t="str">
        <f t="shared" si="41"/>
        <v/>
      </c>
      <c r="K641" s="22" t="str">
        <f t="shared" si="42"/>
        <v/>
      </c>
    </row>
    <row r="642" spans="1:11" s="22" customFormat="1" x14ac:dyDescent="0.15">
      <c r="A642" s="22" t="str">
        <f>IFERROR(テーブル_Swim015[[#This Row],[競技番号]],"")</f>
        <v/>
      </c>
      <c r="B642" s="22" t="str">
        <f>IFERROR(テーブル_Swim015[[#This Row],[組]],"")</f>
        <v/>
      </c>
      <c r="C642" s="22" t="str">
        <f>IFERROR(テーブル_Swim015[[#This Row],[水路]],"")</f>
        <v/>
      </c>
      <c r="D642" s="22" t="str">
        <f t="shared" si="39"/>
        <v/>
      </c>
      <c r="E642" s="22" t="str">
        <f>IFERROR(テーブル_Swim015[[#This Row],[選手番号]],"")</f>
        <v/>
      </c>
      <c r="F642" s="22" t="str">
        <f>IFERROR(VLOOKUP(E642,Sheet3!A:H,3,0),"")</f>
        <v/>
      </c>
      <c r="G642" s="22" t="str">
        <f>IFERROR(VLOOKUP(E642,Sheet3!A:H,8,0),"")</f>
        <v/>
      </c>
      <c r="H642" s="22" t="str">
        <f>IFERROR(VLOOKUP(E642,Sheet2!A:B,2,0),"")</f>
        <v/>
      </c>
      <c r="I642" s="22" t="str">
        <f t="shared" si="40"/>
        <v/>
      </c>
      <c r="J642" s="22" t="str">
        <f t="shared" si="41"/>
        <v/>
      </c>
      <c r="K642" s="22" t="str">
        <f t="shared" si="42"/>
        <v/>
      </c>
    </row>
    <row r="643" spans="1:11" s="22" customFormat="1" x14ac:dyDescent="0.15">
      <c r="A643" s="22" t="str">
        <f>IFERROR(テーブル_Swim015[[#This Row],[競技番号]],"")</f>
        <v/>
      </c>
      <c r="B643" s="22" t="str">
        <f>IFERROR(テーブル_Swim015[[#This Row],[組]],"")</f>
        <v/>
      </c>
      <c r="C643" s="22" t="str">
        <f>IFERROR(テーブル_Swim015[[#This Row],[水路]],"")</f>
        <v/>
      </c>
      <c r="D643" s="22" t="str">
        <f t="shared" ref="D643:D706" si="43">CONCATENATE(A643,B643,C643)</f>
        <v/>
      </c>
      <c r="E643" s="22" t="str">
        <f>IFERROR(テーブル_Swim015[[#This Row],[選手番号]],"")</f>
        <v/>
      </c>
      <c r="F643" s="22" t="str">
        <f>IFERROR(VLOOKUP(E643,Sheet3!A:H,3,0),"")</f>
        <v/>
      </c>
      <c r="G643" s="22" t="str">
        <f>IFERROR(VLOOKUP(E643,Sheet3!A:H,8,0),"")</f>
        <v/>
      </c>
      <c r="H643" s="22" t="str">
        <f>IFERROR(VLOOKUP(E643,Sheet2!A:B,2,0),"")</f>
        <v/>
      </c>
      <c r="I643" s="22" t="str">
        <f t="shared" si="40"/>
        <v/>
      </c>
      <c r="J643" s="22" t="str">
        <f t="shared" si="41"/>
        <v/>
      </c>
      <c r="K643" s="22" t="str">
        <f t="shared" si="42"/>
        <v/>
      </c>
    </row>
    <row r="644" spans="1:11" s="22" customFormat="1" x14ac:dyDescent="0.15">
      <c r="A644" s="22" t="str">
        <f>IFERROR(テーブル_Swim015[[#This Row],[競技番号]],"")</f>
        <v/>
      </c>
      <c r="B644" s="22" t="str">
        <f>IFERROR(テーブル_Swim015[[#This Row],[組]],"")</f>
        <v/>
      </c>
      <c r="C644" s="22" t="str">
        <f>IFERROR(テーブル_Swim015[[#This Row],[水路]],"")</f>
        <v/>
      </c>
      <c r="D644" s="22" t="str">
        <f t="shared" si="43"/>
        <v/>
      </c>
      <c r="E644" s="22" t="str">
        <f>IFERROR(テーブル_Swim015[[#This Row],[選手番号]],"")</f>
        <v/>
      </c>
      <c r="F644" s="22" t="str">
        <f>IFERROR(VLOOKUP(E644,Sheet3!A:H,3,0),"")</f>
        <v/>
      </c>
      <c r="G644" s="22" t="str">
        <f>IFERROR(VLOOKUP(E644,Sheet3!A:H,8,0),"")</f>
        <v/>
      </c>
      <c r="H644" s="22" t="str">
        <f>IFERROR(VLOOKUP(E644,Sheet2!A:B,2,0),"")</f>
        <v/>
      </c>
      <c r="I644" s="22" t="str">
        <f t="shared" si="40"/>
        <v/>
      </c>
      <c r="J644" s="22" t="str">
        <f t="shared" si="41"/>
        <v/>
      </c>
      <c r="K644" s="22" t="str">
        <f t="shared" si="42"/>
        <v/>
      </c>
    </row>
    <row r="645" spans="1:11" s="22" customFormat="1" x14ac:dyDescent="0.15">
      <c r="A645" s="22" t="str">
        <f>IFERROR(テーブル_Swim015[[#This Row],[競技番号]],"")</f>
        <v/>
      </c>
      <c r="B645" s="22" t="str">
        <f>IFERROR(テーブル_Swim015[[#This Row],[組]],"")</f>
        <v/>
      </c>
      <c r="C645" s="22" t="str">
        <f>IFERROR(テーブル_Swim015[[#This Row],[水路]],"")</f>
        <v/>
      </c>
      <c r="D645" s="22" t="str">
        <f t="shared" si="43"/>
        <v/>
      </c>
      <c r="E645" s="22" t="str">
        <f>IFERROR(テーブル_Swim015[[#This Row],[選手番号]],"")</f>
        <v/>
      </c>
      <c r="F645" s="22" t="str">
        <f>IFERROR(VLOOKUP(E645,Sheet3!A:H,3,0),"")</f>
        <v/>
      </c>
      <c r="G645" s="22" t="str">
        <f>IFERROR(VLOOKUP(E645,Sheet3!A:H,8,0),"")</f>
        <v/>
      </c>
      <c r="H645" s="22" t="str">
        <f>IFERROR(VLOOKUP(E645,Sheet2!A:B,2,0),"")</f>
        <v/>
      </c>
      <c r="I645" s="22" t="str">
        <f t="shared" si="40"/>
        <v/>
      </c>
      <c r="J645" s="22" t="str">
        <f t="shared" si="41"/>
        <v/>
      </c>
      <c r="K645" s="22" t="str">
        <f t="shared" si="42"/>
        <v/>
      </c>
    </row>
    <row r="646" spans="1:11" s="22" customFormat="1" x14ac:dyDescent="0.15">
      <c r="A646" s="22" t="str">
        <f>IFERROR(テーブル_Swim015[[#This Row],[競技番号]],"")</f>
        <v/>
      </c>
      <c r="B646" s="22" t="str">
        <f>IFERROR(テーブル_Swim015[[#This Row],[組]],"")</f>
        <v/>
      </c>
      <c r="C646" s="22" t="str">
        <f>IFERROR(テーブル_Swim015[[#This Row],[水路]],"")</f>
        <v/>
      </c>
      <c r="D646" s="22" t="str">
        <f t="shared" si="43"/>
        <v/>
      </c>
      <c r="E646" s="22" t="str">
        <f>IFERROR(テーブル_Swim015[[#This Row],[選手番号]],"")</f>
        <v/>
      </c>
      <c r="F646" s="22" t="str">
        <f>IFERROR(VLOOKUP(E646,Sheet3!A:H,3,0),"")</f>
        <v/>
      </c>
      <c r="G646" s="22" t="str">
        <f>IFERROR(VLOOKUP(E646,Sheet3!A:H,8,0),"")</f>
        <v/>
      </c>
      <c r="H646" s="22" t="str">
        <f>IFERROR(VLOOKUP(E646,Sheet2!A:B,2,0),"")</f>
        <v/>
      </c>
      <c r="I646" s="22" t="str">
        <f t="shared" si="40"/>
        <v/>
      </c>
      <c r="J646" s="22" t="str">
        <f t="shared" si="41"/>
        <v/>
      </c>
      <c r="K646" s="22" t="str">
        <f t="shared" si="42"/>
        <v/>
      </c>
    </row>
    <row r="647" spans="1:11" s="22" customFormat="1" x14ac:dyDescent="0.15">
      <c r="A647" s="22" t="str">
        <f>IFERROR(テーブル_Swim015[[#This Row],[競技番号]],"")</f>
        <v/>
      </c>
      <c r="B647" s="22" t="str">
        <f>IFERROR(テーブル_Swim015[[#This Row],[組]],"")</f>
        <v/>
      </c>
      <c r="C647" s="22" t="str">
        <f>IFERROR(テーブル_Swim015[[#This Row],[水路]],"")</f>
        <v/>
      </c>
      <c r="D647" s="22" t="str">
        <f t="shared" si="43"/>
        <v/>
      </c>
      <c r="E647" s="22" t="str">
        <f>IFERROR(テーブル_Swim015[[#This Row],[選手番号]],"")</f>
        <v/>
      </c>
      <c r="F647" s="22" t="str">
        <f>IFERROR(VLOOKUP(E647,Sheet3!A:H,3,0),"")</f>
        <v/>
      </c>
      <c r="G647" s="22" t="str">
        <f>IFERROR(VLOOKUP(E647,Sheet3!A:H,8,0),"")</f>
        <v/>
      </c>
      <c r="H647" s="22" t="str">
        <f>IFERROR(VLOOKUP(E647,Sheet2!A:B,2,0),"")</f>
        <v/>
      </c>
      <c r="I647" s="22" t="str">
        <f t="shared" si="40"/>
        <v/>
      </c>
      <c r="J647" s="22" t="str">
        <f t="shared" si="41"/>
        <v/>
      </c>
      <c r="K647" s="22" t="str">
        <f t="shared" si="42"/>
        <v/>
      </c>
    </row>
    <row r="648" spans="1:11" s="22" customFormat="1" x14ac:dyDescent="0.15">
      <c r="A648" s="22" t="str">
        <f>IFERROR(テーブル_Swim015[[#This Row],[競技番号]],"")</f>
        <v/>
      </c>
      <c r="B648" s="22" t="str">
        <f>IFERROR(テーブル_Swim015[[#This Row],[組]],"")</f>
        <v/>
      </c>
      <c r="C648" s="22" t="str">
        <f>IFERROR(テーブル_Swim015[[#This Row],[水路]],"")</f>
        <v/>
      </c>
      <c r="D648" s="22" t="str">
        <f t="shared" si="43"/>
        <v/>
      </c>
      <c r="E648" s="22" t="str">
        <f>IFERROR(テーブル_Swim015[[#This Row],[選手番号]],"")</f>
        <v/>
      </c>
      <c r="F648" s="22" t="str">
        <f>IFERROR(VLOOKUP(E648,Sheet3!A:H,3,0),"")</f>
        <v/>
      </c>
      <c r="G648" s="22" t="str">
        <f>IFERROR(VLOOKUP(E648,Sheet3!A:H,8,0),"")</f>
        <v/>
      </c>
      <c r="H648" s="22" t="str">
        <f>IFERROR(VLOOKUP(E648,Sheet2!A:B,2,0),"")</f>
        <v/>
      </c>
      <c r="I648" s="22" t="str">
        <f t="shared" si="40"/>
        <v/>
      </c>
      <c r="J648" s="22" t="str">
        <f t="shared" si="41"/>
        <v/>
      </c>
      <c r="K648" s="22" t="str">
        <f t="shared" si="42"/>
        <v/>
      </c>
    </row>
    <row r="649" spans="1:11" s="22" customFormat="1" x14ac:dyDescent="0.15">
      <c r="A649" s="22" t="str">
        <f>IFERROR(テーブル_Swim015[[#This Row],[競技番号]],"")</f>
        <v/>
      </c>
      <c r="B649" s="22" t="str">
        <f>IFERROR(テーブル_Swim015[[#This Row],[組]],"")</f>
        <v/>
      </c>
      <c r="C649" s="22" t="str">
        <f>IFERROR(テーブル_Swim015[[#This Row],[水路]],"")</f>
        <v/>
      </c>
      <c r="D649" s="22" t="str">
        <f t="shared" si="43"/>
        <v/>
      </c>
      <c r="E649" s="22" t="str">
        <f>IFERROR(テーブル_Swim015[[#This Row],[選手番号]],"")</f>
        <v/>
      </c>
      <c r="F649" s="22" t="str">
        <f>IFERROR(VLOOKUP(E649,Sheet3!A:H,3,0),"")</f>
        <v/>
      </c>
      <c r="G649" s="22" t="str">
        <f>IFERROR(VLOOKUP(E649,Sheet3!A:H,8,0),"")</f>
        <v/>
      </c>
      <c r="H649" s="22" t="str">
        <f>IFERROR(VLOOKUP(E649,Sheet2!A:B,2,0),"")</f>
        <v/>
      </c>
      <c r="I649" s="22" t="str">
        <f t="shared" si="40"/>
        <v/>
      </c>
      <c r="J649" s="22" t="str">
        <f t="shared" si="41"/>
        <v/>
      </c>
      <c r="K649" s="22" t="str">
        <f t="shared" si="42"/>
        <v/>
      </c>
    </row>
    <row r="650" spans="1:11" s="22" customFormat="1" x14ac:dyDescent="0.15">
      <c r="A650" s="22" t="str">
        <f>IFERROR(テーブル_Swim015[[#This Row],[競技番号]],"")</f>
        <v/>
      </c>
      <c r="B650" s="22" t="str">
        <f>IFERROR(テーブル_Swim015[[#This Row],[組]],"")</f>
        <v/>
      </c>
      <c r="C650" s="22" t="str">
        <f>IFERROR(テーブル_Swim015[[#This Row],[水路]],"")</f>
        <v/>
      </c>
      <c r="D650" s="22" t="str">
        <f t="shared" si="43"/>
        <v/>
      </c>
      <c r="E650" s="22" t="str">
        <f>IFERROR(テーブル_Swim015[[#This Row],[選手番号]],"")</f>
        <v/>
      </c>
      <c r="F650" s="22" t="str">
        <f>IFERROR(VLOOKUP(E650,Sheet3!A:H,3,0),"")</f>
        <v/>
      </c>
      <c r="G650" s="22" t="str">
        <f>IFERROR(VLOOKUP(E650,Sheet3!A:H,8,0),"")</f>
        <v/>
      </c>
      <c r="H650" s="22" t="str">
        <f>IFERROR(VLOOKUP(E650,Sheet2!A:B,2,0),"")</f>
        <v/>
      </c>
      <c r="I650" s="22" t="str">
        <f t="shared" si="40"/>
        <v/>
      </c>
      <c r="J650" s="22" t="str">
        <f t="shared" si="41"/>
        <v/>
      </c>
      <c r="K650" s="22" t="str">
        <f t="shared" si="42"/>
        <v/>
      </c>
    </row>
    <row r="651" spans="1:11" s="22" customFormat="1" x14ac:dyDescent="0.15">
      <c r="A651" s="22" t="str">
        <f>IFERROR(テーブル_Swim015[[#This Row],[競技番号]],"")</f>
        <v/>
      </c>
      <c r="B651" s="22" t="str">
        <f>IFERROR(テーブル_Swim015[[#This Row],[組]],"")</f>
        <v/>
      </c>
      <c r="C651" s="22" t="str">
        <f>IFERROR(テーブル_Swim015[[#This Row],[水路]],"")</f>
        <v/>
      </c>
      <c r="D651" s="22" t="str">
        <f t="shared" si="43"/>
        <v/>
      </c>
      <c r="E651" s="22" t="str">
        <f>IFERROR(テーブル_Swim015[[#This Row],[選手番号]],"")</f>
        <v/>
      </c>
      <c r="F651" s="22" t="str">
        <f>IFERROR(VLOOKUP(E651,Sheet3!A:H,3,0),"")</f>
        <v/>
      </c>
      <c r="G651" s="22" t="str">
        <f>IFERROR(VLOOKUP(E651,Sheet3!A:H,8,0),"")</f>
        <v/>
      </c>
      <c r="H651" s="22" t="str">
        <f>IFERROR(VLOOKUP(E651,Sheet2!A:B,2,0),"")</f>
        <v/>
      </c>
      <c r="I651" s="22" t="str">
        <f t="shared" si="40"/>
        <v/>
      </c>
      <c r="J651" s="22" t="str">
        <f t="shared" si="41"/>
        <v/>
      </c>
      <c r="K651" s="22" t="str">
        <f t="shared" si="42"/>
        <v/>
      </c>
    </row>
    <row r="652" spans="1:11" s="22" customFormat="1" x14ac:dyDescent="0.15">
      <c r="A652" s="22" t="str">
        <f>IFERROR(テーブル_Swim015[[#This Row],[競技番号]],"")</f>
        <v/>
      </c>
      <c r="B652" s="22" t="str">
        <f>IFERROR(テーブル_Swim015[[#This Row],[組]],"")</f>
        <v/>
      </c>
      <c r="C652" s="22" t="str">
        <f>IFERROR(テーブル_Swim015[[#This Row],[水路]],"")</f>
        <v/>
      </c>
      <c r="D652" s="22" t="str">
        <f t="shared" si="43"/>
        <v/>
      </c>
      <c r="E652" s="22" t="str">
        <f>IFERROR(テーブル_Swim015[[#This Row],[選手番号]],"")</f>
        <v/>
      </c>
      <c r="F652" s="22" t="str">
        <f>IFERROR(VLOOKUP(E652,Sheet3!A:H,3,0),"")</f>
        <v/>
      </c>
      <c r="G652" s="22" t="str">
        <f>IFERROR(VLOOKUP(E652,Sheet3!A:H,8,0),"")</f>
        <v/>
      </c>
      <c r="H652" s="22" t="str">
        <f>IFERROR(VLOOKUP(E652,Sheet2!A:B,2,0),"")</f>
        <v/>
      </c>
      <c r="I652" s="22" t="str">
        <f t="shared" si="40"/>
        <v/>
      </c>
      <c r="J652" s="22" t="str">
        <f t="shared" si="41"/>
        <v/>
      </c>
      <c r="K652" s="22" t="str">
        <f t="shared" si="42"/>
        <v/>
      </c>
    </row>
    <row r="653" spans="1:11" s="22" customFormat="1" x14ac:dyDescent="0.15">
      <c r="A653" s="22" t="str">
        <f>IFERROR(テーブル_Swim015[[#This Row],[競技番号]],"")</f>
        <v/>
      </c>
      <c r="B653" s="22" t="str">
        <f>IFERROR(テーブル_Swim015[[#This Row],[組]],"")</f>
        <v/>
      </c>
      <c r="C653" s="22" t="str">
        <f>IFERROR(テーブル_Swim015[[#This Row],[水路]],"")</f>
        <v/>
      </c>
      <c r="D653" s="22" t="str">
        <f t="shared" si="43"/>
        <v/>
      </c>
      <c r="E653" s="22" t="str">
        <f>IFERROR(テーブル_Swim015[[#This Row],[選手番号]],"")</f>
        <v/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40"/>
        <v/>
      </c>
      <c r="J653" s="22" t="str">
        <f t="shared" si="41"/>
        <v/>
      </c>
      <c r="K653" s="22" t="str">
        <f t="shared" si="42"/>
        <v/>
      </c>
    </row>
    <row r="654" spans="1:11" s="22" customFormat="1" x14ac:dyDescent="0.15">
      <c r="A654" s="22" t="str">
        <f>IFERROR(テーブル_Swim015[[#This Row],[競技番号]],"")</f>
        <v/>
      </c>
      <c r="B654" s="22" t="str">
        <f>IFERROR(テーブル_Swim015[[#This Row],[組]],"")</f>
        <v/>
      </c>
      <c r="C654" s="22" t="str">
        <f>IFERROR(テーブル_Swim015[[#This Row],[水路]],"")</f>
        <v/>
      </c>
      <c r="D654" s="22" t="str">
        <f t="shared" si="43"/>
        <v/>
      </c>
      <c r="E654" s="22" t="str">
        <f>IFERROR(テーブル_Swim015[[#This Row],[選手番号]],"")</f>
        <v/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40"/>
        <v/>
      </c>
      <c r="J654" s="22" t="str">
        <f t="shared" si="41"/>
        <v/>
      </c>
      <c r="K654" s="22" t="str">
        <f t="shared" si="42"/>
        <v/>
      </c>
    </row>
    <row r="655" spans="1:11" s="22" customFormat="1" x14ac:dyDescent="0.15">
      <c r="A655" s="22" t="str">
        <f>IFERROR(テーブル_Swim015[[#This Row],[競技番号]],"")</f>
        <v/>
      </c>
      <c r="B655" s="22" t="str">
        <f>IFERROR(テーブル_Swim015[[#This Row],[組]],"")</f>
        <v/>
      </c>
      <c r="C655" s="22" t="str">
        <f>IFERROR(テーブル_Swim015[[#This Row],[水路]],"")</f>
        <v/>
      </c>
      <c r="D655" s="22" t="str">
        <f t="shared" si="43"/>
        <v/>
      </c>
      <c r="E655" s="22" t="str">
        <f>IFERROR(テーブル_Swim015[[#This Row],[選手番号]],"")</f>
        <v/>
      </c>
      <c r="F655" s="22" t="str">
        <f>IFERROR(VLOOKUP(E655,Sheet3!A:H,3,0),"")</f>
        <v/>
      </c>
      <c r="G655" s="22" t="str">
        <f>IFERROR(VLOOKUP(E655,Sheet3!A:H,8,0),"")</f>
        <v/>
      </c>
      <c r="H655" s="22" t="str">
        <f>IFERROR(VLOOKUP(E655,Sheet2!A:B,2,0),"")</f>
        <v/>
      </c>
      <c r="I655" s="22" t="str">
        <f t="shared" si="40"/>
        <v/>
      </c>
      <c r="J655" s="22" t="str">
        <f t="shared" si="41"/>
        <v/>
      </c>
      <c r="K655" s="22" t="str">
        <f t="shared" si="42"/>
        <v/>
      </c>
    </row>
    <row r="656" spans="1:11" s="22" customFormat="1" x14ac:dyDescent="0.15">
      <c r="A656" s="22" t="str">
        <f>IFERROR(テーブル_Swim015[[#This Row],[競技番号]],"")</f>
        <v/>
      </c>
      <c r="B656" s="22" t="str">
        <f>IFERROR(テーブル_Swim015[[#This Row],[組]],"")</f>
        <v/>
      </c>
      <c r="C656" s="22" t="str">
        <f>IFERROR(テーブル_Swim015[[#This Row],[水路]],"")</f>
        <v/>
      </c>
      <c r="D656" s="22" t="str">
        <f t="shared" si="43"/>
        <v/>
      </c>
      <c r="E656" s="22" t="str">
        <f>IFERROR(テーブル_Swim015[[#This Row],[選手番号]],"")</f>
        <v/>
      </c>
      <c r="F656" s="22" t="str">
        <f>IFERROR(VLOOKUP(E656,Sheet3!A:H,3,0),"")</f>
        <v/>
      </c>
      <c r="G656" s="22" t="str">
        <f>IFERROR(VLOOKUP(E656,Sheet3!A:H,8,0),"")</f>
        <v/>
      </c>
      <c r="H656" s="22" t="str">
        <f>IFERROR(VLOOKUP(E656,Sheet2!A:B,2,0),"")</f>
        <v/>
      </c>
      <c r="I656" s="22" t="str">
        <f t="shared" si="40"/>
        <v/>
      </c>
      <c r="J656" s="22" t="str">
        <f t="shared" si="41"/>
        <v/>
      </c>
      <c r="K656" s="22" t="str">
        <f t="shared" si="42"/>
        <v/>
      </c>
    </row>
    <row r="657" spans="1:11" s="22" customFormat="1" x14ac:dyDescent="0.15">
      <c r="A657" s="22" t="str">
        <f>IFERROR(テーブル_Swim015[[#This Row],[競技番号]],"")</f>
        <v/>
      </c>
      <c r="B657" s="22" t="str">
        <f>IFERROR(テーブル_Swim015[[#This Row],[組]],"")</f>
        <v/>
      </c>
      <c r="C657" s="22" t="str">
        <f>IFERROR(テーブル_Swim015[[#This Row],[水路]],"")</f>
        <v/>
      </c>
      <c r="D657" s="22" t="str">
        <f t="shared" si="43"/>
        <v/>
      </c>
      <c r="E657" s="22" t="str">
        <f>IFERROR(テーブル_Swim015[[#This Row],[選手番号]],"")</f>
        <v/>
      </c>
      <c r="F657" s="22" t="str">
        <f>IFERROR(VLOOKUP(E657,Sheet3!A:H,3,0),"")</f>
        <v/>
      </c>
      <c r="G657" s="22" t="str">
        <f>IFERROR(VLOOKUP(E657,Sheet3!A:H,8,0),"")</f>
        <v/>
      </c>
      <c r="H657" s="22" t="str">
        <f>IFERROR(VLOOKUP(E657,Sheet2!A:B,2,0),"")</f>
        <v/>
      </c>
      <c r="I657" s="22" t="str">
        <f t="shared" si="40"/>
        <v/>
      </c>
      <c r="J657" s="22" t="str">
        <f t="shared" si="41"/>
        <v/>
      </c>
      <c r="K657" s="22" t="str">
        <f t="shared" si="42"/>
        <v/>
      </c>
    </row>
    <row r="658" spans="1:11" s="22" customFormat="1" x14ac:dyDescent="0.15">
      <c r="A658" s="22" t="str">
        <f>IFERROR(テーブル_Swim015[[#This Row],[競技番号]],"")</f>
        <v/>
      </c>
      <c r="B658" s="22" t="str">
        <f>IFERROR(テーブル_Swim015[[#This Row],[組]],"")</f>
        <v/>
      </c>
      <c r="C658" s="22" t="str">
        <f>IFERROR(テーブル_Swim015[[#This Row],[水路]],"")</f>
        <v/>
      </c>
      <c r="D658" s="22" t="str">
        <f t="shared" si="43"/>
        <v/>
      </c>
      <c r="E658" s="22" t="str">
        <f>IFERROR(テーブル_Swim015[[#This Row],[選手番号]],"")</f>
        <v/>
      </c>
      <c r="F658" s="22" t="str">
        <f>IFERROR(VLOOKUP(E658,Sheet3!A:H,3,0),"")</f>
        <v/>
      </c>
      <c r="G658" s="22" t="str">
        <f>IFERROR(VLOOKUP(E658,Sheet3!A:H,8,0),"")</f>
        <v/>
      </c>
      <c r="H658" s="22" t="str">
        <f>IFERROR(VLOOKUP(E658,Sheet2!A:B,2,0),"")</f>
        <v/>
      </c>
      <c r="I658" s="22" t="str">
        <f t="shared" si="40"/>
        <v/>
      </c>
      <c r="J658" s="22" t="str">
        <f t="shared" si="41"/>
        <v/>
      </c>
      <c r="K658" s="22" t="str">
        <f t="shared" si="42"/>
        <v/>
      </c>
    </row>
    <row r="659" spans="1:11" s="22" customFormat="1" x14ac:dyDescent="0.15">
      <c r="A659" s="22" t="str">
        <f>IFERROR(テーブル_Swim015[[#This Row],[競技番号]],"")</f>
        <v/>
      </c>
      <c r="B659" s="22" t="str">
        <f>IFERROR(テーブル_Swim015[[#This Row],[組]],"")</f>
        <v/>
      </c>
      <c r="C659" s="22" t="str">
        <f>IFERROR(テーブル_Swim015[[#This Row],[水路]],"")</f>
        <v/>
      </c>
      <c r="D659" s="22" t="str">
        <f t="shared" si="43"/>
        <v/>
      </c>
      <c r="E659" s="22" t="str">
        <f>IFERROR(テーブル_Swim015[[#This Row],[選手番号]],"")</f>
        <v/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44">CONCATENATE(E659,A659)</f>
        <v/>
      </c>
      <c r="J659" s="22" t="str">
        <f t="shared" ref="J659:J722" si="45">B659</f>
        <v/>
      </c>
      <c r="K659" s="22" t="str">
        <f t="shared" ref="K659:K722" si="46">C659</f>
        <v/>
      </c>
    </row>
    <row r="660" spans="1:11" s="22" customFormat="1" x14ac:dyDescent="0.15">
      <c r="A660" s="22" t="str">
        <f>IFERROR(テーブル_Swim015[[#This Row],[競技番号]],"")</f>
        <v/>
      </c>
      <c r="B660" s="22" t="str">
        <f>IFERROR(テーブル_Swim015[[#This Row],[組]],"")</f>
        <v/>
      </c>
      <c r="C660" s="22" t="str">
        <f>IFERROR(テーブル_Swim015[[#This Row],[水路]],"")</f>
        <v/>
      </c>
      <c r="D660" s="22" t="str">
        <f t="shared" si="43"/>
        <v/>
      </c>
      <c r="E660" s="22" t="str">
        <f>IFERROR(テーブル_Swim015[[#This Row],[選手番号]],"")</f>
        <v/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44"/>
        <v/>
      </c>
      <c r="J660" s="22" t="str">
        <f t="shared" si="45"/>
        <v/>
      </c>
      <c r="K660" s="22" t="str">
        <f t="shared" si="46"/>
        <v/>
      </c>
    </row>
    <row r="661" spans="1:11" s="22" customFormat="1" x14ac:dyDescent="0.15">
      <c r="A661" s="22" t="str">
        <f>IFERROR(テーブル_Swim015[[#This Row],[競技番号]],"")</f>
        <v/>
      </c>
      <c r="B661" s="22" t="str">
        <f>IFERROR(テーブル_Swim015[[#This Row],[組]],"")</f>
        <v/>
      </c>
      <c r="C661" s="22" t="str">
        <f>IFERROR(テーブル_Swim015[[#This Row],[水路]],"")</f>
        <v/>
      </c>
      <c r="D661" s="22" t="str">
        <f t="shared" si="43"/>
        <v/>
      </c>
      <c r="E661" s="22" t="str">
        <f>IFERROR(テーブル_Swim015[[#This Row],[選手番号]],"")</f>
        <v/>
      </c>
      <c r="F661" s="22" t="str">
        <f>IFERROR(VLOOKUP(E661,Sheet3!A:H,3,0),"")</f>
        <v/>
      </c>
      <c r="G661" s="22" t="str">
        <f>IFERROR(VLOOKUP(E661,Sheet3!A:H,8,0),"")</f>
        <v/>
      </c>
      <c r="H661" s="22" t="str">
        <f>IFERROR(VLOOKUP(E661,Sheet2!A:B,2,0),"")</f>
        <v/>
      </c>
      <c r="I661" s="22" t="str">
        <f t="shared" si="44"/>
        <v/>
      </c>
      <c r="J661" s="22" t="str">
        <f t="shared" si="45"/>
        <v/>
      </c>
      <c r="K661" s="22" t="str">
        <f t="shared" si="46"/>
        <v/>
      </c>
    </row>
    <row r="662" spans="1:11" s="22" customFormat="1" x14ac:dyDescent="0.15">
      <c r="A662" s="22" t="str">
        <f>IFERROR(テーブル_Swim015[[#This Row],[競技番号]],"")</f>
        <v/>
      </c>
      <c r="B662" s="22" t="str">
        <f>IFERROR(テーブル_Swim015[[#This Row],[組]],"")</f>
        <v/>
      </c>
      <c r="C662" s="22" t="str">
        <f>IFERROR(テーブル_Swim015[[#This Row],[水路]],"")</f>
        <v/>
      </c>
      <c r="D662" s="22" t="str">
        <f t="shared" si="43"/>
        <v/>
      </c>
      <c r="E662" s="22" t="str">
        <f>IFERROR(テーブル_Swim015[[#This Row],[選手番号]],"")</f>
        <v/>
      </c>
      <c r="F662" s="22" t="str">
        <f>IFERROR(VLOOKUP(E662,Sheet3!A:H,3,0),"")</f>
        <v/>
      </c>
      <c r="G662" s="22" t="str">
        <f>IFERROR(VLOOKUP(E662,Sheet3!A:H,8,0),"")</f>
        <v/>
      </c>
      <c r="H662" s="22" t="str">
        <f>IFERROR(VLOOKUP(E662,Sheet2!A:B,2,0),"")</f>
        <v/>
      </c>
      <c r="I662" s="22" t="str">
        <f t="shared" si="44"/>
        <v/>
      </c>
      <c r="J662" s="22" t="str">
        <f t="shared" si="45"/>
        <v/>
      </c>
      <c r="K662" s="22" t="str">
        <f t="shared" si="46"/>
        <v/>
      </c>
    </row>
    <row r="663" spans="1:11" s="22" customFormat="1" x14ac:dyDescent="0.15">
      <c r="A663" s="22" t="str">
        <f>IFERROR(テーブル_Swim015[[#This Row],[競技番号]],"")</f>
        <v/>
      </c>
      <c r="B663" s="22" t="str">
        <f>IFERROR(テーブル_Swim015[[#This Row],[組]],"")</f>
        <v/>
      </c>
      <c r="C663" s="22" t="str">
        <f>IFERROR(テーブル_Swim015[[#This Row],[水路]],"")</f>
        <v/>
      </c>
      <c r="D663" s="22" t="str">
        <f t="shared" si="43"/>
        <v/>
      </c>
      <c r="E663" s="22" t="str">
        <f>IFERROR(テーブル_Swim015[[#This Row],[選手番号]],"")</f>
        <v/>
      </c>
      <c r="F663" s="22" t="str">
        <f>IFERROR(VLOOKUP(E663,Sheet3!A:H,3,0),"")</f>
        <v/>
      </c>
      <c r="G663" s="22" t="str">
        <f>IFERROR(VLOOKUP(E663,Sheet3!A:H,8,0),"")</f>
        <v/>
      </c>
      <c r="H663" s="22" t="str">
        <f>IFERROR(VLOOKUP(E663,Sheet2!A:B,2,0),"")</f>
        <v/>
      </c>
      <c r="I663" s="22" t="str">
        <f t="shared" si="44"/>
        <v/>
      </c>
      <c r="J663" s="22" t="str">
        <f t="shared" si="45"/>
        <v/>
      </c>
      <c r="K663" s="22" t="str">
        <f t="shared" si="46"/>
        <v/>
      </c>
    </row>
    <row r="664" spans="1:11" s="22" customFormat="1" x14ac:dyDescent="0.15">
      <c r="A664" s="22" t="str">
        <f>IFERROR(テーブル_Swim015[[#This Row],[競技番号]],"")</f>
        <v/>
      </c>
      <c r="B664" s="22" t="str">
        <f>IFERROR(テーブル_Swim015[[#This Row],[組]],"")</f>
        <v/>
      </c>
      <c r="C664" s="22" t="str">
        <f>IFERROR(テーブル_Swim015[[#This Row],[水路]],"")</f>
        <v/>
      </c>
      <c r="D664" s="22" t="str">
        <f t="shared" si="43"/>
        <v/>
      </c>
      <c r="E664" s="22" t="str">
        <f>IFERROR(テーブル_Swim015[[#This Row],[選手番号]],"")</f>
        <v/>
      </c>
      <c r="F664" s="22" t="str">
        <f>IFERROR(VLOOKUP(E664,Sheet3!A:H,3,0),"")</f>
        <v/>
      </c>
      <c r="G664" s="22" t="str">
        <f>IFERROR(VLOOKUP(E664,Sheet3!A:H,8,0),"")</f>
        <v/>
      </c>
      <c r="H664" s="22" t="str">
        <f>IFERROR(VLOOKUP(E664,Sheet2!A:B,2,0),"")</f>
        <v/>
      </c>
      <c r="I664" s="22" t="str">
        <f t="shared" si="44"/>
        <v/>
      </c>
      <c r="J664" s="22" t="str">
        <f t="shared" si="45"/>
        <v/>
      </c>
      <c r="K664" s="22" t="str">
        <f t="shared" si="46"/>
        <v/>
      </c>
    </row>
    <row r="665" spans="1:11" s="22" customFormat="1" x14ac:dyDescent="0.15">
      <c r="A665" s="22" t="str">
        <f>IFERROR(テーブル_Swim015[[#This Row],[競技番号]],"")</f>
        <v/>
      </c>
      <c r="B665" s="22" t="str">
        <f>IFERROR(テーブル_Swim015[[#This Row],[組]],"")</f>
        <v/>
      </c>
      <c r="C665" s="22" t="str">
        <f>IFERROR(テーブル_Swim015[[#This Row],[水路]],"")</f>
        <v/>
      </c>
      <c r="D665" s="22" t="str">
        <f t="shared" si="43"/>
        <v/>
      </c>
      <c r="E665" s="22" t="str">
        <f>IFERROR(テーブル_Swim015[[#This Row],[選手番号]],"")</f>
        <v/>
      </c>
      <c r="F665" s="22" t="str">
        <f>IFERROR(VLOOKUP(E665,Sheet3!A:H,3,0),"")</f>
        <v/>
      </c>
      <c r="G665" s="22" t="str">
        <f>IFERROR(VLOOKUP(E665,Sheet3!A:H,8,0),"")</f>
        <v/>
      </c>
      <c r="H665" s="22" t="str">
        <f>IFERROR(VLOOKUP(E665,Sheet2!A:B,2,0),"")</f>
        <v/>
      </c>
      <c r="I665" s="22" t="str">
        <f t="shared" si="44"/>
        <v/>
      </c>
      <c r="J665" s="22" t="str">
        <f t="shared" si="45"/>
        <v/>
      </c>
      <c r="K665" s="22" t="str">
        <f t="shared" si="46"/>
        <v/>
      </c>
    </row>
    <row r="666" spans="1:11" s="22" customFormat="1" x14ac:dyDescent="0.15">
      <c r="A666" s="22" t="str">
        <f>IFERROR(テーブル_Swim015[[#This Row],[競技番号]],"")</f>
        <v/>
      </c>
      <c r="B666" s="22" t="str">
        <f>IFERROR(テーブル_Swim015[[#This Row],[組]],"")</f>
        <v/>
      </c>
      <c r="C666" s="22" t="str">
        <f>IFERROR(テーブル_Swim015[[#This Row],[水路]],"")</f>
        <v/>
      </c>
      <c r="D666" s="22" t="str">
        <f t="shared" si="43"/>
        <v/>
      </c>
      <c r="E666" s="22" t="str">
        <f>IFERROR(テーブル_Swim015[[#This Row],[選手番号]],"")</f>
        <v/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44"/>
        <v/>
      </c>
      <c r="J666" s="22" t="str">
        <f t="shared" si="45"/>
        <v/>
      </c>
      <c r="K666" s="22" t="str">
        <f t="shared" si="46"/>
        <v/>
      </c>
    </row>
    <row r="667" spans="1:11" s="22" customFormat="1" x14ac:dyDescent="0.15">
      <c r="A667" s="22" t="str">
        <f>IFERROR(テーブル_Swim015[[#This Row],[競技番号]],"")</f>
        <v/>
      </c>
      <c r="B667" s="22" t="str">
        <f>IFERROR(テーブル_Swim015[[#This Row],[組]],"")</f>
        <v/>
      </c>
      <c r="C667" s="22" t="str">
        <f>IFERROR(テーブル_Swim015[[#This Row],[水路]],"")</f>
        <v/>
      </c>
      <c r="D667" s="22" t="str">
        <f t="shared" si="43"/>
        <v/>
      </c>
      <c r="E667" s="22" t="str">
        <f>IFERROR(テーブル_Swim015[[#This Row],[選手番号]],"")</f>
        <v/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/>
      </c>
      <c r="J667" s="22" t="str">
        <f t="shared" si="45"/>
        <v/>
      </c>
      <c r="K667" s="22" t="str">
        <f t="shared" si="46"/>
        <v/>
      </c>
    </row>
    <row r="668" spans="1:11" s="22" customFormat="1" x14ac:dyDescent="0.15">
      <c r="A668" s="22" t="str">
        <f>IFERROR(テーブル_Swim015[[#This Row],[競技番号]],"")</f>
        <v/>
      </c>
      <c r="B668" s="22" t="str">
        <f>IFERROR(テーブル_Swim015[[#This Row],[組]],"")</f>
        <v/>
      </c>
      <c r="C668" s="22" t="str">
        <f>IFERROR(テーブル_Swim015[[#This Row],[水路]],"")</f>
        <v/>
      </c>
      <c r="D668" s="22" t="str">
        <f t="shared" si="43"/>
        <v/>
      </c>
      <c r="E668" s="22" t="str">
        <f>IFERROR(テーブル_Swim015[[#This Row],[選手番号]],"")</f>
        <v/>
      </c>
      <c r="F668" s="22" t="str">
        <f>IFERROR(VLOOKUP(E668,Sheet3!A:H,3,0),"")</f>
        <v/>
      </c>
      <c r="G668" s="22" t="str">
        <f>IFERROR(VLOOKUP(E668,Sheet3!A:H,8,0),"")</f>
        <v/>
      </c>
      <c r="H668" s="22" t="str">
        <f>IFERROR(VLOOKUP(E668,Sheet2!A:B,2,0),"")</f>
        <v/>
      </c>
      <c r="I668" s="22" t="str">
        <f t="shared" si="44"/>
        <v/>
      </c>
      <c r="J668" s="22" t="str">
        <f t="shared" si="45"/>
        <v/>
      </c>
      <c r="K668" s="22" t="str">
        <f t="shared" si="46"/>
        <v/>
      </c>
    </row>
    <row r="669" spans="1:11" s="22" customFormat="1" x14ac:dyDescent="0.15">
      <c r="A669" s="22" t="str">
        <f>IFERROR(テーブル_Swim015[[#This Row],[競技番号]],"")</f>
        <v/>
      </c>
      <c r="B669" s="22" t="str">
        <f>IFERROR(テーブル_Swim015[[#This Row],[組]],"")</f>
        <v/>
      </c>
      <c r="C669" s="22" t="str">
        <f>IFERROR(テーブル_Swim015[[#This Row],[水路]],"")</f>
        <v/>
      </c>
      <c r="D669" s="22" t="str">
        <f t="shared" si="43"/>
        <v/>
      </c>
      <c r="E669" s="22" t="str">
        <f>IFERROR(テーブル_Swim015[[#This Row],[選手番号]],"")</f>
        <v/>
      </c>
      <c r="F669" s="22" t="str">
        <f>IFERROR(VLOOKUP(E669,Sheet3!A:H,3,0),"")</f>
        <v/>
      </c>
      <c r="G669" s="22" t="str">
        <f>IFERROR(VLOOKUP(E669,Sheet3!A:H,8,0),"")</f>
        <v/>
      </c>
      <c r="H669" s="22" t="str">
        <f>IFERROR(VLOOKUP(E669,Sheet2!A:B,2,0),"")</f>
        <v/>
      </c>
      <c r="I669" s="22" t="str">
        <f t="shared" si="44"/>
        <v/>
      </c>
      <c r="J669" s="22" t="str">
        <f t="shared" si="45"/>
        <v/>
      </c>
      <c r="K669" s="22" t="str">
        <f t="shared" si="46"/>
        <v/>
      </c>
    </row>
    <row r="670" spans="1:11" s="22" customFormat="1" x14ac:dyDescent="0.15">
      <c r="A670" s="22" t="str">
        <f>IFERROR(テーブル_Swim015[[#This Row],[競技番号]],"")</f>
        <v/>
      </c>
      <c r="B670" s="22" t="str">
        <f>IFERROR(テーブル_Swim015[[#This Row],[組]],"")</f>
        <v/>
      </c>
      <c r="C670" s="22" t="str">
        <f>IFERROR(テーブル_Swim015[[#This Row],[水路]],"")</f>
        <v/>
      </c>
      <c r="D670" s="22" t="str">
        <f t="shared" si="43"/>
        <v/>
      </c>
      <c r="E670" s="22" t="str">
        <f>IFERROR(テーブル_Swim015[[#This Row],[選手番号]],"")</f>
        <v/>
      </c>
      <c r="F670" s="22" t="str">
        <f>IFERROR(VLOOKUP(E670,Sheet3!A:H,3,0),"")</f>
        <v/>
      </c>
      <c r="G670" s="22" t="str">
        <f>IFERROR(VLOOKUP(E670,Sheet3!A:H,8,0),"")</f>
        <v/>
      </c>
      <c r="H670" s="22" t="str">
        <f>IFERROR(VLOOKUP(E670,Sheet2!A:B,2,0),"")</f>
        <v/>
      </c>
      <c r="I670" s="22" t="str">
        <f t="shared" si="44"/>
        <v/>
      </c>
      <c r="J670" s="22" t="str">
        <f t="shared" si="45"/>
        <v/>
      </c>
      <c r="K670" s="22" t="str">
        <f t="shared" si="46"/>
        <v/>
      </c>
    </row>
    <row r="671" spans="1:11" s="22" customFormat="1" x14ac:dyDescent="0.15">
      <c r="A671" s="22" t="str">
        <f>IFERROR(テーブル_Swim015[[#This Row],[競技番号]],"")</f>
        <v/>
      </c>
      <c r="B671" s="22" t="str">
        <f>IFERROR(テーブル_Swim015[[#This Row],[組]],"")</f>
        <v/>
      </c>
      <c r="C671" s="22" t="str">
        <f>IFERROR(テーブル_Swim015[[#This Row],[水路]],"")</f>
        <v/>
      </c>
      <c r="D671" s="22" t="str">
        <f t="shared" si="43"/>
        <v/>
      </c>
      <c r="E671" s="22" t="str">
        <f>IFERROR(テーブル_Swim015[[#This Row],[選手番号]],"")</f>
        <v/>
      </c>
      <c r="F671" s="22" t="str">
        <f>IFERROR(VLOOKUP(E671,Sheet3!A:H,3,0),"")</f>
        <v/>
      </c>
      <c r="G671" s="22" t="str">
        <f>IFERROR(VLOOKUP(E671,Sheet3!A:H,8,0),"")</f>
        <v/>
      </c>
      <c r="H671" s="22" t="str">
        <f>IFERROR(VLOOKUP(E671,Sheet2!A:B,2,0),"")</f>
        <v/>
      </c>
      <c r="I671" s="22" t="str">
        <f t="shared" si="44"/>
        <v/>
      </c>
      <c r="J671" s="22" t="str">
        <f t="shared" si="45"/>
        <v/>
      </c>
      <c r="K671" s="22" t="str">
        <f t="shared" si="46"/>
        <v/>
      </c>
    </row>
    <row r="672" spans="1:11" s="22" customFormat="1" x14ac:dyDescent="0.15">
      <c r="A672" s="22" t="str">
        <f>IFERROR(テーブル_Swim015[[#This Row],[競技番号]],"")</f>
        <v/>
      </c>
      <c r="B672" s="22" t="str">
        <f>IFERROR(テーブル_Swim015[[#This Row],[組]],"")</f>
        <v/>
      </c>
      <c r="C672" s="22" t="str">
        <f>IFERROR(テーブル_Swim015[[#This Row],[水路]],"")</f>
        <v/>
      </c>
      <c r="D672" s="22" t="str">
        <f t="shared" si="43"/>
        <v/>
      </c>
      <c r="E672" s="22" t="str">
        <f>IFERROR(テーブル_Swim015[[#This Row],[選手番号]],"")</f>
        <v/>
      </c>
      <c r="F672" s="22" t="str">
        <f>IFERROR(VLOOKUP(E672,Sheet3!A:H,3,0),"")</f>
        <v/>
      </c>
      <c r="G672" s="22" t="str">
        <f>IFERROR(VLOOKUP(E672,Sheet3!A:H,8,0),"")</f>
        <v/>
      </c>
      <c r="H672" s="22" t="str">
        <f>IFERROR(VLOOKUP(E672,Sheet2!A:B,2,0),"")</f>
        <v/>
      </c>
      <c r="I672" s="22" t="str">
        <f t="shared" si="44"/>
        <v/>
      </c>
      <c r="J672" s="22" t="str">
        <f t="shared" si="45"/>
        <v/>
      </c>
      <c r="K672" s="22" t="str">
        <f t="shared" si="46"/>
        <v/>
      </c>
    </row>
    <row r="673" spans="1:11" s="22" customFormat="1" x14ac:dyDescent="0.15">
      <c r="A673" s="22" t="str">
        <f>IFERROR(テーブル_Swim015[[#This Row],[競技番号]],"")</f>
        <v/>
      </c>
      <c r="B673" s="22" t="str">
        <f>IFERROR(テーブル_Swim015[[#This Row],[組]],"")</f>
        <v/>
      </c>
      <c r="C673" s="22" t="str">
        <f>IFERROR(テーブル_Swim015[[#This Row],[水路]],"")</f>
        <v/>
      </c>
      <c r="D673" s="22" t="str">
        <f t="shared" si="43"/>
        <v/>
      </c>
      <c r="E673" s="22" t="str">
        <f>IFERROR(テーブル_Swim015[[#This Row],[選手番号]],"")</f>
        <v/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/>
      </c>
      <c r="J673" s="22" t="str">
        <f t="shared" si="45"/>
        <v/>
      </c>
      <c r="K673" s="22" t="str">
        <f t="shared" si="46"/>
        <v/>
      </c>
    </row>
    <row r="674" spans="1:11" s="22" customFormat="1" x14ac:dyDescent="0.15">
      <c r="A674" s="22" t="str">
        <f>IFERROR(テーブル_Swim015[[#This Row],[競技番号]],"")</f>
        <v/>
      </c>
      <c r="B674" s="22" t="str">
        <f>IFERROR(テーブル_Swim015[[#This Row],[組]],"")</f>
        <v/>
      </c>
      <c r="C674" s="22" t="str">
        <f>IFERROR(テーブル_Swim015[[#This Row],[水路]],"")</f>
        <v/>
      </c>
      <c r="D674" s="22" t="str">
        <f t="shared" si="43"/>
        <v/>
      </c>
      <c r="E674" s="22" t="str">
        <f>IFERROR(テーブル_Swim015[[#This Row],[選手番号]],"")</f>
        <v/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/>
      </c>
      <c r="J674" s="22" t="str">
        <f t="shared" si="45"/>
        <v/>
      </c>
      <c r="K674" s="22" t="str">
        <f t="shared" si="46"/>
        <v/>
      </c>
    </row>
    <row r="675" spans="1:11" s="22" customFormat="1" x14ac:dyDescent="0.15">
      <c r="A675" s="22" t="str">
        <f>IFERROR(テーブル_Swim015[[#This Row],[競技番号]],"")</f>
        <v/>
      </c>
      <c r="B675" s="22" t="str">
        <f>IFERROR(テーブル_Swim015[[#This Row],[組]],"")</f>
        <v/>
      </c>
      <c r="C675" s="22" t="str">
        <f>IFERROR(テーブル_Swim015[[#This Row],[水路]],"")</f>
        <v/>
      </c>
      <c r="D675" s="22" t="str">
        <f t="shared" si="43"/>
        <v/>
      </c>
      <c r="E675" s="22" t="str">
        <f>IFERROR(テーブル_Swim015[[#This Row],[選手番号]],"")</f>
        <v/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/>
      </c>
      <c r="J675" s="22" t="str">
        <f t="shared" si="45"/>
        <v/>
      </c>
      <c r="K675" s="22" t="str">
        <f t="shared" si="46"/>
        <v/>
      </c>
    </row>
    <row r="676" spans="1:11" s="22" customFormat="1" x14ac:dyDescent="0.15">
      <c r="A676" s="22" t="str">
        <f>IFERROR(テーブル_Swim015[[#This Row],[競技番号]],"")</f>
        <v/>
      </c>
      <c r="B676" s="22" t="str">
        <f>IFERROR(テーブル_Swim015[[#This Row],[組]],"")</f>
        <v/>
      </c>
      <c r="C676" s="22" t="str">
        <f>IFERROR(テーブル_Swim015[[#This Row],[水路]],"")</f>
        <v/>
      </c>
      <c r="D676" s="22" t="str">
        <f t="shared" si="43"/>
        <v/>
      </c>
      <c r="E676" s="22" t="str">
        <f>IFERROR(テーブル_Swim015[[#This Row],[選手番号]],"")</f>
        <v/>
      </c>
      <c r="F676" s="22" t="str">
        <f>IFERROR(VLOOKUP(E676,Sheet3!A:H,3,0),"")</f>
        <v/>
      </c>
      <c r="G676" s="22" t="str">
        <f>IFERROR(VLOOKUP(E676,Sheet3!A:H,8,0),"")</f>
        <v/>
      </c>
      <c r="H676" s="22" t="str">
        <f>IFERROR(VLOOKUP(E676,Sheet2!A:B,2,0),"")</f>
        <v/>
      </c>
      <c r="I676" s="22" t="str">
        <f t="shared" si="44"/>
        <v/>
      </c>
      <c r="J676" s="22" t="str">
        <f t="shared" si="45"/>
        <v/>
      </c>
      <c r="K676" s="22" t="str">
        <f t="shared" si="46"/>
        <v/>
      </c>
    </row>
    <row r="677" spans="1:11" s="22" customFormat="1" x14ac:dyDescent="0.15">
      <c r="A677" s="22" t="str">
        <f>IFERROR(テーブル_Swim015[[#This Row],[競技番号]],"")</f>
        <v/>
      </c>
      <c r="B677" s="22" t="str">
        <f>IFERROR(テーブル_Swim015[[#This Row],[組]],"")</f>
        <v/>
      </c>
      <c r="C677" s="22" t="str">
        <f>IFERROR(テーブル_Swim015[[#This Row],[水路]],"")</f>
        <v/>
      </c>
      <c r="D677" s="22" t="str">
        <f t="shared" si="43"/>
        <v/>
      </c>
      <c r="E677" s="22" t="str">
        <f>IFERROR(テーブル_Swim015[[#This Row],[選手番号]],"")</f>
        <v/>
      </c>
      <c r="F677" s="22" t="str">
        <f>IFERROR(VLOOKUP(E677,Sheet3!A:H,3,0),"")</f>
        <v/>
      </c>
      <c r="G677" s="22" t="str">
        <f>IFERROR(VLOOKUP(E677,Sheet3!A:H,8,0),"")</f>
        <v/>
      </c>
      <c r="H677" s="22" t="str">
        <f>IFERROR(VLOOKUP(E677,Sheet2!A:B,2,0),"")</f>
        <v/>
      </c>
      <c r="I677" s="22" t="str">
        <f t="shared" si="44"/>
        <v/>
      </c>
      <c r="J677" s="22" t="str">
        <f t="shared" si="45"/>
        <v/>
      </c>
      <c r="K677" s="22" t="str">
        <f t="shared" si="46"/>
        <v/>
      </c>
    </row>
    <row r="678" spans="1:11" s="22" customFormat="1" x14ac:dyDescent="0.15">
      <c r="A678" s="22" t="str">
        <f>IFERROR(テーブル_Swim015[[#This Row],[競技番号]],"")</f>
        <v/>
      </c>
      <c r="B678" s="22" t="str">
        <f>IFERROR(テーブル_Swim015[[#This Row],[組]],"")</f>
        <v/>
      </c>
      <c r="C678" s="22" t="str">
        <f>IFERROR(テーブル_Swim015[[#This Row],[水路]],"")</f>
        <v/>
      </c>
      <c r="D678" s="22" t="str">
        <f t="shared" si="43"/>
        <v/>
      </c>
      <c r="E678" s="22" t="str">
        <f>IFERROR(テーブル_Swim015[[#This Row],[選手番号]],"")</f>
        <v/>
      </c>
      <c r="F678" s="22" t="str">
        <f>IFERROR(VLOOKUP(E678,Sheet3!A:H,3,0),"")</f>
        <v/>
      </c>
      <c r="G678" s="22" t="str">
        <f>IFERROR(VLOOKUP(E678,Sheet3!A:H,8,0),"")</f>
        <v/>
      </c>
      <c r="H678" s="22" t="str">
        <f>IFERROR(VLOOKUP(E678,Sheet2!A:B,2,0),"")</f>
        <v/>
      </c>
      <c r="I678" s="22" t="str">
        <f t="shared" si="44"/>
        <v/>
      </c>
      <c r="J678" s="22" t="str">
        <f t="shared" si="45"/>
        <v/>
      </c>
      <c r="K678" s="22" t="str">
        <f t="shared" si="46"/>
        <v/>
      </c>
    </row>
    <row r="679" spans="1:11" s="22" customFormat="1" x14ac:dyDescent="0.15">
      <c r="A679" s="22" t="str">
        <f>IFERROR(テーブル_Swim015[[#This Row],[競技番号]],"")</f>
        <v/>
      </c>
      <c r="B679" s="22" t="str">
        <f>IFERROR(テーブル_Swim015[[#This Row],[組]],"")</f>
        <v/>
      </c>
      <c r="C679" s="22" t="str">
        <f>IFERROR(テーブル_Swim015[[#This Row],[水路]],"")</f>
        <v/>
      </c>
      <c r="D679" s="22" t="str">
        <f t="shared" si="43"/>
        <v/>
      </c>
      <c r="E679" s="22" t="str">
        <f>IFERROR(テーブル_Swim015[[#This Row],[選手番号]],"")</f>
        <v/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44"/>
        <v/>
      </c>
      <c r="J679" s="22" t="str">
        <f t="shared" si="45"/>
        <v/>
      </c>
      <c r="K679" s="22" t="str">
        <f t="shared" si="46"/>
        <v/>
      </c>
    </row>
    <row r="680" spans="1:11" s="22" customFormat="1" x14ac:dyDescent="0.15">
      <c r="A680" s="22" t="str">
        <f>IFERROR(テーブル_Swim015[[#This Row],[競技番号]],"")</f>
        <v/>
      </c>
      <c r="B680" s="22" t="str">
        <f>IFERROR(テーブル_Swim015[[#This Row],[組]],"")</f>
        <v/>
      </c>
      <c r="C680" s="22" t="str">
        <f>IFERROR(テーブル_Swim015[[#This Row],[水路]],"")</f>
        <v/>
      </c>
      <c r="D680" s="22" t="str">
        <f t="shared" si="43"/>
        <v/>
      </c>
      <c r="E680" s="22" t="str">
        <f>IFERROR(テーブル_Swim015[[#This Row],[選手番号]],"")</f>
        <v/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/>
      </c>
      <c r="J680" s="22" t="str">
        <f t="shared" si="45"/>
        <v/>
      </c>
      <c r="K680" s="22" t="str">
        <f t="shared" si="46"/>
        <v/>
      </c>
    </row>
    <row r="681" spans="1:11" s="22" customFormat="1" x14ac:dyDescent="0.15">
      <c r="A681" s="22" t="str">
        <f>IFERROR(テーブル_Swim015[[#This Row],[競技番号]],"")</f>
        <v/>
      </c>
      <c r="B681" s="22" t="str">
        <f>IFERROR(テーブル_Swim015[[#This Row],[組]],"")</f>
        <v/>
      </c>
      <c r="C681" s="22" t="str">
        <f>IFERROR(テーブル_Swim015[[#This Row],[水路]],"")</f>
        <v/>
      </c>
      <c r="D681" s="22" t="str">
        <f t="shared" si="43"/>
        <v/>
      </c>
      <c r="E681" s="22" t="str">
        <f>IFERROR(テーブル_Swim015[[#This Row],[選手番号]],"")</f>
        <v/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44"/>
        <v/>
      </c>
      <c r="J681" s="22" t="str">
        <f t="shared" si="45"/>
        <v/>
      </c>
      <c r="K681" s="22" t="str">
        <f t="shared" si="46"/>
        <v/>
      </c>
    </row>
    <row r="682" spans="1:11" s="22" customFormat="1" x14ac:dyDescent="0.15">
      <c r="A682" s="22" t="str">
        <f>IFERROR(テーブル_Swim015[[#This Row],[競技番号]],"")</f>
        <v/>
      </c>
      <c r="B682" s="22" t="str">
        <f>IFERROR(テーブル_Swim015[[#This Row],[組]],"")</f>
        <v/>
      </c>
      <c r="C682" s="22" t="str">
        <f>IFERROR(テーブル_Swim015[[#This Row],[水路]],"")</f>
        <v/>
      </c>
      <c r="D682" s="22" t="str">
        <f t="shared" si="43"/>
        <v/>
      </c>
      <c r="E682" s="22" t="str">
        <f>IFERROR(テーブル_Swim015[[#This Row],[選手番号]],"")</f>
        <v/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44"/>
        <v/>
      </c>
      <c r="J682" s="22" t="str">
        <f t="shared" si="45"/>
        <v/>
      </c>
      <c r="K682" s="22" t="str">
        <f t="shared" si="46"/>
        <v/>
      </c>
    </row>
    <row r="683" spans="1:11" s="22" customFormat="1" x14ac:dyDescent="0.15">
      <c r="A683" s="22" t="str">
        <f>IFERROR(テーブル_Swim015[[#This Row],[競技番号]],"")</f>
        <v/>
      </c>
      <c r="B683" s="22" t="str">
        <f>IFERROR(テーブル_Swim015[[#This Row],[組]],"")</f>
        <v/>
      </c>
      <c r="C683" s="22" t="str">
        <f>IFERROR(テーブル_Swim015[[#This Row],[水路]],"")</f>
        <v/>
      </c>
      <c r="D683" s="22" t="str">
        <f t="shared" si="43"/>
        <v/>
      </c>
      <c r="E683" s="22" t="str">
        <f>IFERROR(テーブル_Swim015[[#This Row],[選手番号]],"")</f>
        <v/>
      </c>
      <c r="F683" s="22" t="str">
        <f>IFERROR(VLOOKUP(E683,Sheet3!A:H,3,0),"")</f>
        <v/>
      </c>
      <c r="G683" s="22" t="str">
        <f>IFERROR(VLOOKUP(E683,Sheet3!A:H,8,0),"")</f>
        <v/>
      </c>
      <c r="H683" s="22" t="str">
        <f>IFERROR(VLOOKUP(E683,Sheet2!A:B,2,0),"")</f>
        <v/>
      </c>
      <c r="I683" s="22" t="str">
        <f t="shared" si="44"/>
        <v/>
      </c>
      <c r="J683" s="22" t="str">
        <f t="shared" si="45"/>
        <v/>
      </c>
      <c r="K683" s="22" t="str">
        <f t="shared" si="46"/>
        <v/>
      </c>
    </row>
    <row r="684" spans="1:11" s="22" customFormat="1" x14ac:dyDescent="0.15">
      <c r="A684" s="22" t="str">
        <f>IFERROR(テーブル_Swim015[[#This Row],[競技番号]],"")</f>
        <v/>
      </c>
      <c r="B684" s="22" t="str">
        <f>IFERROR(テーブル_Swim015[[#This Row],[組]],"")</f>
        <v/>
      </c>
      <c r="C684" s="22" t="str">
        <f>IFERROR(テーブル_Swim015[[#This Row],[水路]],"")</f>
        <v/>
      </c>
      <c r="D684" s="22" t="str">
        <f t="shared" si="43"/>
        <v/>
      </c>
      <c r="E684" s="22" t="str">
        <f>IFERROR(テーブル_Swim015[[#This Row],[選手番号]],"")</f>
        <v/>
      </c>
      <c r="F684" s="22" t="str">
        <f>IFERROR(VLOOKUP(E684,Sheet3!A:H,3,0),"")</f>
        <v/>
      </c>
      <c r="G684" s="22" t="str">
        <f>IFERROR(VLOOKUP(E684,Sheet3!A:H,8,0),"")</f>
        <v/>
      </c>
      <c r="H684" s="22" t="str">
        <f>IFERROR(VLOOKUP(E684,Sheet2!A:B,2,0),"")</f>
        <v/>
      </c>
      <c r="I684" s="22" t="str">
        <f t="shared" si="44"/>
        <v/>
      </c>
      <c r="J684" s="22" t="str">
        <f t="shared" si="45"/>
        <v/>
      </c>
      <c r="K684" s="22" t="str">
        <f t="shared" si="46"/>
        <v/>
      </c>
    </row>
    <row r="685" spans="1:11" s="22" customFormat="1" x14ac:dyDescent="0.15">
      <c r="A685" s="22" t="str">
        <f>IFERROR(テーブル_Swim015[[#This Row],[競技番号]],"")</f>
        <v/>
      </c>
      <c r="B685" s="22" t="str">
        <f>IFERROR(テーブル_Swim015[[#This Row],[組]],"")</f>
        <v/>
      </c>
      <c r="C685" s="22" t="str">
        <f>IFERROR(テーブル_Swim015[[#This Row],[水路]],"")</f>
        <v/>
      </c>
      <c r="D685" s="22" t="str">
        <f t="shared" si="43"/>
        <v/>
      </c>
      <c r="E685" s="22" t="str">
        <f>IFERROR(テーブル_Swim015[[#This Row],[選手番号]],"")</f>
        <v/>
      </c>
      <c r="F685" s="22" t="str">
        <f>IFERROR(VLOOKUP(E685,Sheet3!A:H,3,0),"")</f>
        <v/>
      </c>
      <c r="G685" s="22" t="str">
        <f>IFERROR(VLOOKUP(E685,Sheet3!A:H,8,0),"")</f>
        <v/>
      </c>
      <c r="H685" s="22" t="str">
        <f>IFERROR(VLOOKUP(E685,Sheet2!A:B,2,0),"")</f>
        <v/>
      </c>
      <c r="I685" s="22" t="str">
        <f t="shared" si="44"/>
        <v/>
      </c>
      <c r="J685" s="22" t="str">
        <f t="shared" si="45"/>
        <v/>
      </c>
      <c r="K685" s="22" t="str">
        <f t="shared" si="46"/>
        <v/>
      </c>
    </row>
    <row r="686" spans="1:11" s="22" customFormat="1" x14ac:dyDescent="0.15">
      <c r="A686" s="22" t="str">
        <f>IFERROR(テーブル_Swim015[[#This Row],[競技番号]],"")</f>
        <v/>
      </c>
      <c r="B686" s="22" t="str">
        <f>IFERROR(テーブル_Swim015[[#This Row],[組]],"")</f>
        <v/>
      </c>
      <c r="C686" s="22" t="str">
        <f>IFERROR(テーブル_Swim015[[#This Row],[水路]],"")</f>
        <v/>
      </c>
      <c r="D686" s="22" t="str">
        <f t="shared" si="43"/>
        <v/>
      </c>
      <c r="E686" s="22" t="str">
        <f>IFERROR(テーブル_Swim015[[#This Row],[選手番号]],"")</f>
        <v/>
      </c>
      <c r="F686" s="22" t="str">
        <f>IFERROR(VLOOKUP(E686,Sheet3!A:H,3,0),"")</f>
        <v/>
      </c>
      <c r="G686" s="22" t="str">
        <f>IFERROR(VLOOKUP(E686,Sheet3!A:H,8,0),"")</f>
        <v/>
      </c>
      <c r="H686" s="22" t="str">
        <f>IFERROR(VLOOKUP(E686,Sheet2!A:B,2,0),"")</f>
        <v/>
      </c>
      <c r="I686" s="22" t="str">
        <f t="shared" si="44"/>
        <v/>
      </c>
      <c r="J686" s="22" t="str">
        <f t="shared" si="45"/>
        <v/>
      </c>
      <c r="K686" s="22" t="str">
        <f t="shared" si="46"/>
        <v/>
      </c>
    </row>
    <row r="687" spans="1:11" s="22" customFormat="1" x14ac:dyDescent="0.15">
      <c r="A687" s="22" t="str">
        <f>IFERROR(テーブル_Swim015[[#This Row],[競技番号]],"")</f>
        <v/>
      </c>
      <c r="B687" s="22" t="str">
        <f>IFERROR(テーブル_Swim015[[#This Row],[組]],"")</f>
        <v/>
      </c>
      <c r="C687" s="22" t="str">
        <f>IFERROR(テーブル_Swim015[[#This Row],[水路]],"")</f>
        <v/>
      </c>
      <c r="D687" s="22" t="str">
        <f t="shared" si="43"/>
        <v/>
      </c>
      <c r="E687" s="22" t="str">
        <f>IFERROR(テーブル_Swim015[[#This Row],[選手番号]],"")</f>
        <v/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44"/>
        <v/>
      </c>
      <c r="J687" s="22" t="str">
        <f t="shared" si="45"/>
        <v/>
      </c>
      <c r="K687" s="22" t="str">
        <f t="shared" si="46"/>
        <v/>
      </c>
    </row>
    <row r="688" spans="1:11" s="22" customFormat="1" x14ac:dyDescent="0.15">
      <c r="A688" s="22" t="str">
        <f>IFERROR(テーブル_Swim015[[#This Row],[競技番号]],"")</f>
        <v/>
      </c>
      <c r="B688" s="22" t="str">
        <f>IFERROR(テーブル_Swim015[[#This Row],[組]],"")</f>
        <v/>
      </c>
      <c r="C688" s="22" t="str">
        <f>IFERROR(テーブル_Swim015[[#This Row],[水路]],"")</f>
        <v/>
      </c>
      <c r="D688" s="22" t="str">
        <f t="shared" si="43"/>
        <v/>
      </c>
      <c r="E688" s="22" t="str">
        <f>IFERROR(テーブル_Swim015[[#This Row],[選手番号]],"")</f>
        <v/>
      </c>
      <c r="F688" s="22" t="str">
        <f>IFERROR(VLOOKUP(E688,Sheet3!A:H,3,0),"")</f>
        <v/>
      </c>
      <c r="G688" s="22" t="str">
        <f>IFERROR(VLOOKUP(E688,Sheet3!A:H,8,0),"")</f>
        <v/>
      </c>
      <c r="H688" s="22" t="str">
        <f>IFERROR(VLOOKUP(E688,Sheet2!A:B,2,0),"")</f>
        <v/>
      </c>
      <c r="I688" s="22" t="str">
        <f t="shared" si="44"/>
        <v/>
      </c>
      <c r="J688" s="22" t="str">
        <f t="shared" si="45"/>
        <v/>
      </c>
      <c r="K688" s="22" t="str">
        <f t="shared" si="46"/>
        <v/>
      </c>
    </row>
    <row r="689" spans="1:11" s="22" customFormat="1" x14ac:dyDescent="0.15">
      <c r="A689" s="22" t="str">
        <f>IFERROR(テーブル_Swim015[[#This Row],[競技番号]],"")</f>
        <v/>
      </c>
      <c r="B689" s="22" t="str">
        <f>IFERROR(テーブル_Swim015[[#This Row],[組]],"")</f>
        <v/>
      </c>
      <c r="C689" s="22" t="str">
        <f>IFERROR(テーブル_Swim015[[#This Row],[水路]],"")</f>
        <v/>
      </c>
      <c r="D689" s="22" t="str">
        <f t="shared" si="43"/>
        <v/>
      </c>
      <c r="E689" s="22" t="str">
        <f>IFERROR(テーブル_Swim015[[#This Row],[選手番号]],"")</f>
        <v/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/>
      </c>
      <c r="I689" s="22" t="str">
        <f t="shared" si="44"/>
        <v/>
      </c>
      <c r="J689" s="22" t="str">
        <f t="shared" si="45"/>
        <v/>
      </c>
      <c r="K689" s="22" t="str">
        <f t="shared" si="46"/>
        <v/>
      </c>
    </row>
    <row r="690" spans="1:11" s="22" customFormat="1" x14ac:dyDescent="0.15">
      <c r="A690" s="22" t="str">
        <f>IFERROR(テーブル_Swim015[[#This Row],[競技番号]],"")</f>
        <v/>
      </c>
      <c r="B690" s="22" t="str">
        <f>IFERROR(テーブル_Swim015[[#This Row],[組]],"")</f>
        <v/>
      </c>
      <c r="C690" s="22" t="str">
        <f>IFERROR(テーブル_Swim015[[#This Row],[水路]],"")</f>
        <v/>
      </c>
      <c r="D690" s="22" t="str">
        <f t="shared" si="43"/>
        <v/>
      </c>
      <c r="E690" s="22" t="str">
        <f>IFERROR(テーブル_Swim015[[#This Row],[選手番号]],"")</f>
        <v/>
      </c>
      <c r="F690" s="22" t="str">
        <f>IFERROR(VLOOKUP(E690,Sheet3!A:H,3,0),"")</f>
        <v/>
      </c>
      <c r="G690" s="22" t="str">
        <f>IFERROR(VLOOKUP(E690,Sheet3!A:H,8,0),"")</f>
        <v/>
      </c>
      <c r="H690" s="22" t="str">
        <f>IFERROR(VLOOKUP(E690,Sheet2!A:B,2,0),"")</f>
        <v/>
      </c>
      <c r="I690" s="22" t="str">
        <f t="shared" si="44"/>
        <v/>
      </c>
      <c r="J690" s="22" t="str">
        <f t="shared" si="45"/>
        <v/>
      </c>
      <c r="K690" s="22" t="str">
        <f t="shared" si="46"/>
        <v/>
      </c>
    </row>
    <row r="691" spans="1:11" s="22" customFormat="1" x14ac:dyDescent="0.15">
      <c r="A691" s="22" t="str">
        <f>IFERROR(テーブル_Swim015[[#This Row],[競技番号]],"")</f>
        <v/>
      </c>
      <c r="B691" s="22" t="str">
        <f>IFERROR(テーブル_Swim015[[#This Row],[組]],"")</f>
        <v/>
      </c>
      <c r="C691" s="22" t="str">
        <f>IFERROR(テーブル_Swim015[[#This Row],[水路]],"")</f>
        <v/>
      </c>
      <c r="D691" s="22" t="str">
        <f t="shared" si="43"/>
        <v/>
      </c>
      <c r="E691" s="22" t="str">
        <f>IFERROR(テーブル_Swim015[[#This Row],[選手番号]],"")</f>
        <v/>
      </c>
      <c r="F691" s="22" t="str">
        <f>IFERROR(VLOOKUP(E691,Sheet3!A:H,3,0),"")</f>
        <v/>
      </c>
      <c r="G691" s="22" t="str">
        <f>IFERROR(VLOOKUP(E691,Sheet3!A:H,8,0),"")</f>
        <v/>
      </c>
      <c r="H691" s="22" t="str">
        <f>IFERROR(VLOOKUP(E691,Sheet2!A:B,2,0),"")</f>
        <v/>
      </c>
      <c r="I691" s="22" t="str">
        <f t="shared" si="44"/>
        <v/>
      </c>
      <c r="J691" s="22" t="str">
        <f t="shared" si="45"/>
        <v/>
      </c>
      <c r="K691" s="22" t="str">
        <f t="shared" si="46"/>
        <v/>
      </c>
    </row>
    <row r="692" spans="1:11" s="22" customFormat="1" x14ac:dyDescent="0.15">
      <c r="A692" s="22" t="str">
        <f>IFERROR(テーブル_Swim015[[#This Row],[競技番号]],"")</f>
        <v/>
      </c>
      <c r="B692" s="22" t="str">
        <f>IFERROR(テーブル_Swim015[[#This Row],[組]],"")</f>
        <v/>
      </c>
      <c r="C692" s="22" t="str">
        <f>IFERROR(テーブル_Swim015[[#This Row],[水路]],"")</f>
        <v/>
      </c>
      <c r="D692" s="22" t="str">
        <f t="shared" si="43"/>
        <v/>
      </c>
      <c r="E692" s="22" t="str">
        <f>IFERROR(テーブル_Swim015[[#This Row],[選手番号]],"")</f>
        <v/>
      </c>
      <c r="F692" s="22" t="str">
        <f>IFERROR(VLOOKUP(E692,Sheet3!A:H,3,0),"")</f>
        <v/>
      </c>
      <c r="G692" s="22" t="str">
        <f>IFERROR(VLOOKUP(E692,Sheet3!A:H,8,0),"")</f>
        <v/>
      </c>
      <c r="H692" s="22" t="str">
        <f>IFERROR(VLOOKUP(E692,Sheet2!A:B,2,0),"")</f>
        <v/>
      </c>
      <c r="I692" s="22" t="str">
        <f t="shared" si="44"/>
        <v/>
      </c>
      <c r="J692" s="22" t="str">
        <f t="shared" si="45"/>
        <v/>
      </c>
      <c r="K692" s="22" t="str">
        <f t="shared" si="46"/>
        <v/>
      </c>
    </row>
    <row r="693" spans="1:11" s="22" customFormat="1" x14ac:dyDescent="0.15">
      <c r="A693" s="22" t="str">
        <f>IFERROR(テーブル_Swim015[[#This Row],[競技番号]],"")</f>
        <v/>
      </c>
      <c r="B693" s="22" t="str">
        <f>IFERROR(テーブル_Swim015[[#This Row],[組]],"")</f>
        <v/>
      </c>
      <c r="C693" s="22" t="str">
        <f>IFERROR(テーブル_Swim015[[#This Row],[水路]],"")</f>
        <v/>
      </c>
      <c r="D693" s="22" t="str">
        <f t="shared" si="43"/>
        <v/>
      </c>
      <c r="E693" s="22" t="str">
        <f>IFERROR(テーブル_Swim015[[#This Row],[選手番号]],"")</f>
        <v/>
      </c>
      <c r="F693" s="22" t="str">
        <f>IFERROR(VLOOKUP(E693,Sheet3!A:H,3,0),"")</f>
        <v/>
      </c>
      <c r="G693" s="22" t="str">
        <f>IFERROR(VLOOKUP(E693,Sheet3!A:H,8,0),"")</f>
        <v/>
      </c>
      <c r="H693" s="22" t="str">
        <f>IFERROR(VLOOKUP(E693,Sheet2!A:B,2,0),"")</f>
        <v/>
      </c>
      <c r="I693" s="22" t="str">
        <f t="shared" si="44"/>
        <v/>
      </c>
      <c r="J693" s="22" t="str">
        <f t="shared" si="45"/>
        <v/>
      </c>
      <c r="K693" s="22" t="str">
        <f t="shared" si="46"/>
        <v/>
      </c>
    </row>
    <row r="694" spans="1:11" s="22" customFormat="1" x14ac:dyDescent="0.15">
      <c r="A694" s="22" t="str">
        <f>IFERROR(テーブル_Swim015[[#This Row],[競技番号]],"")</f>
        <v/>
      </c>
      <c r="B694" s="22" t="str">
        <f>IFERROR(テーブル_Swim015[[#This Row],[組]],"")</f>
        <v/>
      </c>
      <c r="C694" s="22" t="str">
        <f>IFERROR(テーブル_Swim015[[#This Row],[水路]],"")</f>
        <v/>
      </c>
      <c r="D694" s="22" t="str">
        <f t="shared" si="43"/>
        <v/>
      </c>
      <c r="E694" s="22" t="str">
        <f>IFERROR(テーブル_Swim015[[#This Row],[選手番号]],"")</f>
        <v/>
      </c>
      <c r="F694" s="22" t="str">
        <f>IFERROR(VLOOKUP(E694,Sheet3!A:H,3,0),"")</f>
        <v/>
      </c>
      <c r="G694" s="22" t="str">
        <f>IFERROR(VLOOKUP(E694,Sheet3!A:H,8,0),"")</f>
        <v/>
      </c>
      <c r="H694" s="22" t="str">
        <f>IFERROR(VLOOKUP(E694,Sheet2!A:B,2,0),"")</f>
        <v/>
      </c>
      <c r="I694" s="22" t="str">
        <f t="shared" si="44"/>
        <v/>
      </c>
      <c r="J694" s="22" t="str">
        <f t="shared" si="45"/>
        <v/>
      </c>
      <c r="K694" s="22" t="str">
        <f t="shared" si="46"/>
        <v/>
      </c>
    </row>
    <row r="695" spans="1:11" s="22" customFormat="1" x14ac:dyDescent="0.15">
      <c r="A695" s="22" t="str">
        <f>IFERROR(テーブル_Swim015[[#This Row],[競技番号]],"")</f>
        <v/>
      </c>
      <c r="B695" s="22" t="str">
        <f>IFERROR(テーブル_Swim015[[#This Row],[組]],"")</f>
        <v/>
      </c>
      <c r="C695" s="22" t="str">
        <f>IFERROR(テーブル_Swim015[[#This Row],[水路]],"")</f>
        <v/>
      </c>
      <c r="D695" s="22" t="str">
        <f t="shared" si="43"/>
        <v/>
      </c>
      <c r="E695" s="22" t="str">
        <f>IFERROR(テーブル_Swim015[[#This Row],[選手番号]],"")</f>
        <v/>
      </c>
      <c r="F695" s="22" t="str">
        <f>IFERROR(VLOOKUP(E695,Sheet3!A:H,3,0),"")</f>
        <v/>
      </c>
      <c r="G695" s="22" t="str">
        <f>IFERROR(VLOOKUP(E695,Sheet3!A:H,8,0),"")</f>
        <v/>
      </c>
      <c r="H695" s="22" t="str">
        <f>IFERROR(VLOOKUP(E695,Sheet2!A:B,2,0),"")</f>
        <v/>
      </c>
      <c r="I695" s="22" t="str">
        <f t="shared" si="44"/>
        <v/>
      </c>
      <c r="J695" s="22" t="str">
        <f t="shared" si="45"/>
        <v/>
      </c>
      <c r="K695" s="22" t="str">
        <f t="shared" si="46"/>
        <v/>
      </c>
    </row>
    <row r="696" spans="1:11" s="22" customFormat="1" x14ac:dyDescent="0.15">
      <c r="A696" s="22" t="str">
        <f>IFERROR(テーブル_Swim015[[#This Row],[競技番号]],"")</f>
        <v/>
      </c>
      <c r="B696" s="22" t="str">
        <f>IFERROR(テーブル_Swim015[[#This Row],[組]],"")</f>
        <v/>
      </c>
      <c r="C696" s="22" t="str">
        <f>IFERROR(テーブル_Swim015[[#This Row],[水路]],"")</f>
        <v/>
      </c>
      <c r="D696" s="22" t="str">
        <f t="shared" si="43"/>
        <v/>
      </c>
      <c r="E696" s="22" t="str">
        <f>IFERROR(テーブル_Swim015[[#This Row],[選手番号]],"")</f>
        <v/>
      </c>
      <c r="F696" s="22" t="str">
        <f>IFERROR(VLOOKUP(E696,Sheet3!A:H,3,0),"")</f>
        <v/>
      </c>
      <c r="G696" s="22" t="str">
        <f>IFERROR(VLOOKUP(E696,Sheet3!A:H,8,0),"")</f>
        <v/>
      </c>
      <c r="H696" s="22" t="str">
        <f>IFERROR(VLOOKUP(E696,Sheet2!A:B,2,0),"")</f>
        <v/>
      </c>
      <c r="I696" s="22" t="str">
        <f t="shared" si="44"/>
        <v/>
      </c>
      <c r="J696" s="22" t="str">
        <f t="shared" si="45"/>
        <v/>
      </c>
      <c r="K696" s="22" t="str">
        <f t="shared" si="46"/>
        <v/>
      </c>
    </row>
    <row r="697" spans="1:11" s="22" customFormat="1" x14ac:dyDescent="0.15">
      <c r="A697" s="22" t="str">
        <f>IFERROR(テーブル_Swim015[[#This Row],[競技番号]],"")</f>
        <v/>
      </c>
      <c r="B697" s="22" t="str">
        <f>IFERROR(テーブル_Swim015[[#This Row],[組]],"")</f>
        <v/>
      </c>
      <c r="C697" s="22" t="str">
        <f>IFERROR(テーブル_Swim015[[#This Row],[水路]],"")</f>
        <v/>
      </c>
      <c r="D697" s="22" t="str">
        <f t="shared" si="43"/>
        <v/>
      </c>
      <c r="E697" s="22" t="str">
        <f>IFERROR(テーブル_Swim015[[#This Row],[選手番号]],"")</f>
        <v/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/>
      </c>
      <c r="I697" s="22" t="str">
        <f t="shared" si="44"/>
        <v/>
      </c>
      <c r="J697" s="22" t="str">
        <f t="shared" si="45"/>
        <v/>
      </c>
      <c r="K697" s="22" t="str">
        <f t="shared" si="46"/>
        <v/>
      </c>
    </row>
    <row r="698" spans="1:11" s="22" customFormat="1" x14ac:dyDescent="0.15">
      <c r="A698" s="22" t="str">
        <f>IFERROR(テーブル_Swim015[[#This Row],[競技番号]],"")</f>
        <v/>
      </c>
      <c r="B698" s="22" t="str">
        <f>IFERROR(テーブル_Swim015[[#This Row],[組]],"")</f>
        <v/>
      </c>
      <c r="C698" s="22" t="str">
        <f>IFERROR(テーブル_Swim015[[#This Row],[水路]],"")</f>
        <v/>
      </c>
      <c r="D698" s="22" t="str">
        <f t="shared" si="43"/>
        <v/>
      </c>
      <c r="E698" s="22" t="str">
        <f>IFERROR(テーブル_Swim015[[#This Row],[選手番号]],"")</f>
        <v/>
      </c>
      <c r="F698" s="22" t="str">
        <f>IFERROR(VLOOKUP(E698,Sheet3!A:H,3,0),"")</f>
        <v/>
      </c>
      <c r="G698" s="22" t="str">
        <f>IFERROR(VLOOKUP(E698,Sheet3!A:H,8,0),"")</f>
        <v/>
      </c>
      <c r="H698" s="22" t="str">
        <f>IFERROR(VLOOKUP(E698,Sheet2!A:B,2,0),"")</f>
        <v/>
      </c>
      <c r="I698" s="22" t="str">
        <f t="shared" si="44"/>
        <v/>
      </c>
      <c r="J698" s="22" t="str">
        <f t="shared" si="45"/>
        <v/>
      </c>
      <c r="K698" s="22" t="str">
        <f t="shared" si="46"/>
        <v/>
      </c>
    </row>
    <row r="699" spans="1:11" s="22" customFormat="1" x14ac:dyDescent="0.15">
      <c r="A699" s="22" t="str">
        <f>IFERROR(テーブル_Swim015[[#This Row],[競技番号]],"")</f>
        <v/>
      </c>
      <c r="B699" s="22" t="str">
        <f>IFERROR(テーブル_Swim015[[#This Row],[組]],"")</f>
        <v/>
      </c>
      <c r="C699" s="22" t="str">
        <f>IFERROR(テーブル_Swim015[[#This Row],[水路]],"")</f>
        <v/>
      </c>
      <c r="D699" s="22" t="str">
        <f t="shared" si="43"/>
        <v/>
      </c>
      <c r="E699" s="22" t="str">
        <f>IFERROR(テーブル_Swim015[[#This Row],[選手番号]],"")</f>
        <v/>
      </c>
      <c r="F699" s="22" t="str">
        <f>IFERROR(VLOOKUP(E699,Sheet3!A:H,3,0),"")</f>
        <v/>
      </c>
      <c r="G699" s="22" t="str">
        <f>IFERROR(VLOOKUP(E699,Sheet3!A:H,8,0),"")</f>
        <v/>
      </c>
      <c r="H699" s="22" t="str">
        <f>IFERROR(VLOOKUP(E699,Sheet2!A:B,2,0),"")</f>
        <v/>
      </c>
      <c r="I699" s="22" t="str">
        <f t="shared" si="44"/>
        <v/>
      </c>
      <c r="J699" s="22" t="str">
        <f t="shared" si="45"/>
        <v/>
      </c>
      <c r="K699" s="22" t="str">
        <f t="shared" si="46"/>
        <v/>
      </c>
    </row>
    <row r="700" spans="1:11" s="22" customFormat="1" x14ac:dyDescent="0.15">
      <c r="A700" s="22" t="str">
        <f>IFERROR(テーブル_Swim015[[#This Row],[競技番号]],"")</f>
        <v/>
      </c>
      <c r="B700" s="22" t="str">
        <f>IFERROR(テーブル_Swim015[[#This Row],[組]],"")</f>
        <v/>
      </c>
      <c r="C700" s="22" t="str">
        <f>IFERROR(テーブル_Swim015[[#This Row],[水路]],"")</f>
        <v/>
      </c>
      <c r="D700" s="22" t="str">
        <f t="shared" si="43"/>
        <v/>
      </c>
      <c r="E700" s="22" t="str">
        <f>IFERROR(テーブル_Swim015[[#This Row],[選手番号]],"")</f>
        <v/>
      </c>
      <c r="F700" s="22" t="str">
        <f>IFERROR(VLOOKUP(E700,Sheet3!A:H,3,0),"")</f>
        <v/>
      </c>
      <c r="G700" s="22" t="str">
        <f>IFERROR(VLOOKUP(E700,Sheet3!A:H,8,0),"")</f>
        <v/>
      </c>
      <c r="H700" s="22" t="str">
        <f>IFERROR(VLOOKUP(E700,Sheet2!A:B,2,0),"")</f>
        <v/>
      </c>
      <c r="I700" s="22" t="str">
        <f t="shared" si="44"/>
        <v/>
      </c>
      <c r="J700" s="22" t="str">
        <f t="shared" si="45"/>
        <v/>
      </c>
      <c r="K700" s="22" t="str">
        <f t="shared" si="46"/>
        <v/>
      </c>
    </row>
    <row r="701" spans="1:11" s="22" customFormat="1" x14ac:dyDescent="0.15">
      <c r="A701" s="22" t="str">
        <f>IFERROR(テーブル_Swim015[[#This Row],[競技番号]],"")</f>
        <v/>
      </c>
      <c r="B701" s="22" t="str">
        <f>IFERROR(テーブル_Swim015[[#This Row],[組]],"")</f>
        <v/>
      </c>
      <c r="C701" s="22" t="str">
        <f>IFERROR(テーブル_Swim015[[#This Row],[水路]],"")</f>
        <v/>
      </c>
      <c r="D701" s="22" t="str">
        <f t="shared" si="43"/>
        <v/>
      </c>
      <c r="E701" s="22" t="str">
        <f>IFERROR(テーブル_Swim015[[#This Row],[選手番号]],"")</f>
        <v/>
      </c>
      <c r="F701" s="22" t="str">
        <f>IFERROR(VLOOKUP(E701,Sheet3!A:H,3,0),"")</f>
        <v/>
      </c>
      <c r="G701" s="22" t="str">
        <f>IFERROR(VLOOKUP(E701,Sheet3!A:H,8,0),"")</f>
        <v/>
      </c>
      <c r="H701" s="22" t="str">
        <f>IFERROR(VLOOKUP(E701,Sheet2!A:B,2,0),"")</f>
        <v/>
      </c>
      <c r="I701" s="22" t="str">
        <f t="shared" si="44"/>
        <v/>
      </c>
      <c r="J701" s="22" t="str">
        <f t="shared" si="45"/>
        <v/>
      </c>
      <c r="K701" s="22" t="str">
        <f t="shared" si="46"/>
        <v/>
      </c>
    </row>
    <row r="702" spans="1:11" s="22" customFormat="1" x14ac:dyDescent="0.15">
      <c r="A702" s="22" t="str">
        <f>IFERROR(テーブル_Swim015[[#This Row],[競技番号]],"")</f>
        <v/>
      </c>
      <c r="B702" s="22" t="str">
        <f>IFERROR(テーブル_Swim015[[#This Row],[組]],"")</f>
        <v/>
      </c>
      <c r="C702" s="22" t="str">
        <f>IFERROR(テーブル_Swim015[[#This Row],[水路]],"")</f>
        <v/>
      </c>
      <c r="D702" s="22" t="str">
        <f t="shared" si="43"/>
        <v/>
      </c>
      <c r="E702" s="22" t="str">
        <f>IFERROR(テーブル_Swim015[[#This Row],[選手番号]],"")</f>
        <v/>
      </c>
      <c r="F702" s="22" t="str">
        <f>IFERROR(VLOOKUP(E702,Sheet3!A:H,3,0),"")</f>
        <v/>
      </c>
      <c r="G702" s="22" t="str">
        <f>IFERROR(VLOOKUP(E702,Sheet3!A:H,8,0),"")</f>
        <v/>
      </c>
      <c r="H702" s="22" t="str">
        <f>IFERROR(VLOOKUP(E702,Sheet2!A:B,2,0),"")</f>
        <v/>
      </c>
      <c r="I702" s="22" t="str">
        <f t="shared" si="44"/>
        <v/>
      </c>
      <c r="J702" s="22" t="str">
        <f t="shared" si="45"/>
        <v/>
      </c>
      <c r="K702" s="22" t="str">
        <f t="shared" si="46"/>
        <v/>
      </c>
    </row>
    <row r="703" spans="1:11" s="22" customFormat="1" x14ac:dyDescent="0.15">
      <c r="A703" s="22" t="str">
        <f>IFERROR(テーブル_Swim015[[#This Row],[競技番号]],"")</f>
        <v/>
      </c>
      <c r="B703" s="22" t="str">
        <f>IFERROR(テーブル_Swim015[[#This Row],[組]],"")</f>
        <v/>
      </c>
      <c r="C703" s="22" t="str">
        <f>IFERROR(テーブル_Swim015[[#This Row],[水路]],"")</f>
        <v/>
      </c>
      <c r="D703" s="22" t="str">
        <f t="shared" si="43"/>
        <v/>
      </c>
      <c r="E703" s="22" t="str">
        <f>IFERROR(テーブル_Swim015[[#This Row],[選手番号]],"")</f>
        <v/>
      </c>
      <c r="F703" s="22" t="str">
        <f>IFERROR(VLOOKUP(E703,Sheet3!A:H,3,0),"")</f>
        <v/>
      </c>
      <c r="G703" s="22" t="str">
        <f>IFERROR(VLOOKUP(E703,Sheet3!A:H,8,0),"")</f>
        <v/>
      </c>
      <c r="H703" s="22" t="str">
        <f>IFERROR(VLOOKUP(E703,Sheet2!A:B,2,0),"")</f>
        <v/>
      </c>
      <c r="I703" s="22" t="str">
        <f t="shared" si="44"/>
        <v/>
      </c>
      <c r="J703" s="22" t="str">
        <f t="shared" si="45"/>
        <v/>
      </c>
      <c r="K703" s="22" t="str">
        <f t="shared" si="46"/>
        <v/>
      </c>
    </row>
    <row r="704" spans="1:11" s="22" customFormat="1" x14ac:dyDescent="0.15">
      <c r="A704" s="22" t="str">
        <f>IFERROR(テーブル_Swim015[[#This Row],[競技番号]],"")</f>
        <v/>
      </c>
      <c r="B704" s="22" t="str">
        <f>IFERROR(テーブル_Swim015[[#This Row],[組]],"")</f>
        <v/>
      </c>
      <c r="C704" s="22" t="str">
        <f>IFERROR(テーブル_Swim015[[#This Row],[水路]],"")</f>
        <v/>
      </c>
      <c r="D704" s="22" t="str">
        <f t="shared" si="43"/>
        <v/>
      </c>
      <c r="E704" s="22" t="str">
        <f>IFERROR(テーブル_Swim015[[#This Row],[選手番号]],"")</f>
        <v/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/>
      </c>
      <c r="I704" s="22" t="str">
        <f t="shared" si="44"/>
        <v/>
      </c>
      <c r="J704" s="22" t="str">
        <f t="shared" si="45"/>
        <v/>
      </c>
      <c r="K704" s="22" t="str">
        <f t="shared" si="46"/>
        <v/>
      </c>
    </row>
    <row r="705" spans="1:11" s="22" customFormat="1" x14ac:dyDescent="0.15">
      <c r="A705" s="22" t="str">
        <f>IFERROR(テーブル_Swim015[[#This Row],[競技番号]],"")</f>
        <v/>
      </c>
      <c r="B705" s="22" t="str">
        <f>IFERROR(テーブル_Swim015[[#This Row],[組]],"")</f>
        <v/>
      </c>
      <c r="C705" s="22" t="str">
        <f>IFERROR(テーブル_Swim015[[#This Row],[水路]],"")</f>
        <v/>
      </c>
      <c r="D705" s="22" t="str">
        <f t="shared" si="43"/>
        <v/>
      </c>
      <c r="E705" s="22" t="str">
        <f>IFERROR(テーブル_Swim015[[#This Row],[選手番号]],"")</f>
        <v/>
      </c>
      <c r="F705" s="22" t="str">
        <f>IFERROR(VLOOKUP(E705,Sheet3!A:H,3,0),"")</f>
        <v/>
      </c>
      <c r="G705" s="22" t="str">
        <f>IFERROR(VLOOKUP(E705,Sheet3!A:H,8,0),"")</f>
        <v/>
      </c>
      <c r="H705" s="22" t="str">
        <f>IFERROR(VLOOKUP(E705,Sheet2!A:B,2,0),"")</f>
        <v/>
      </c>
      <c r="I705" s="22" t="str">
        <f t="shared" si="44"/>
        <v/>
      </c>
      <c r="J705" s="22" t="str">
        <f t="shared" si="45"/>
        <v/>
      </c>
      <c r="K705" s="22" t="str">
        <f t="shared" si="46"/>
        <v/>
      </c>
    </row>
    <row r="706" spans="1:11" s="22" customFormat="1" x14ac:dyDescent="0.15">
      <c r="A706" s="22" t="str">
        <f>IFERROR(テーブル_Swim015[[#This Row],[競技番号]],"")</f>
        <v/>
      </c>
      <c r="B706" s="22" t="str">
        <f>IFERROR(テーブル_Swim015[[#This Row],[組]],"")</f>
        <v/>
      </c>
      <c r="C706" s="22" t="str">
        <f>IFERROR(テーブル_Swim015[[#This Row],[水路]],"")</f>
        <v/>
      </c>
      <c r="D706" s="22" t="str">
        <f t="shared" si="43"/>
        <v/>
      </c>
      <c r="E706" s="22" t="str">
        <f>IFERROR(テーブル_Swim015[[#This Row],[選手番号]],"")</f>
        <v/>
      </c>
      <c r="F706" s="22" t="str">
        <f>IFERROR(VLOOKUP(E706,Sheet3!A:H,3,0),"")</f>
        <v/>
      </c>
      <c r="G706" s="22" t="str">
        <f>IFERROR(VLOOKUP(E706,Sheet3!A:H,8,0),"")</f>
        <v/>
      </c>
      <c r="H706" s="22" t="str">
        <f>IFERROR(VLOOKUP(E706,Sheet2!A:B,2,0),"")</f>
        <v/>
      </c>
      <c r="I706" s="22" t="str">
        <f t="shared" si="44"/>
        <v/>
      </c>
      <c r="J706" s="22" t="str">
        <f t="shared" si="45"/>
        <v/>
      </c>
      <c r="K706" s="22" t="str">
        <f t="shared" si="46"/>
        <v/>
      </c>
    </row>
    <row r="707" spans="1:11" s="22" customFormat="1" x14ac:dyDescent="0.15">
      <c r="A707" s="22" t="str">
        <f>IFERROR(テーブル_Swim015[[#This Row],[競技番号]],"")</f>
        <v/>
      </c>
      <c r="B707" s="22" t="str">
        <f>IFERROR(テーブル_Swim015[[#This Row],[組]],"")</f>
        <v/>
      </c>
      <c r="C707" s="22" t="str">
        <f>IFERROR(テーブル_Swim015[[#This Row],[水路]],"")</f>
        <v/>
      </c>
      <c r="D707" s="22" t="str">
        <f t="shared" ref="D707:D770" si="47">CONCATENATE(A707,B707,C707)</f>
        <v/>
      </c>
      <c r="E707" s="22" t="str">
        <f>IFERROR(テーブル_Swim015[[#This Row],[選手番号]],"")</f>
        <v/>
      </c>
      <c r="F707" s="22" t="str">
        <f>IFERROR(VLOOKUP(E707,Sheet3!A:H,3,0),"")</f>
        <v/>
      </c>
      <c r="G707" s="22" t="str">
        <f>IFERROR(VLOOKUP(E707,Sheet3!A:H,8,0),"")</f>
        <v/>
      </c>
      <c r="H707" s="22" t="str">
        <f>IFERROR(VLOOKUP(E707,Sheet2!A:B,2,0),"")</f>
        <v/>
      </c>
      <c r="I707" s="22" t="str">
        <f t="shared" si="44"/>
        <v/>
      </c>
      <c r="J707" s="22" t="str">
        <f t="shared" si="45"/>
        <v/>
      </c>
      <c r="K707" s="22" t="str">
        <f t="shared" si="46"/>
        <v/>
      </c>
    </row>
    <row r="708" spans="1:11" s="22" customFormat="1" x14ac:dyDescent="0.15">
      <c r="A708" s="22" t="str">
        <f>IFERROR(テーブル_Swim015[[#This Row],[競技番号]],"")</f>
        <v/>
      </c>
      <c r="B708" s="22" t="str">
        <f>IFERROR(テーブル_Swim015[[#This Row],[組]],"")</f>
        <v/>
      </c>
      <c r="C708" s="22" t="str">
        <f>IFERROR(テーブル_Swim015[[#This Row],[水路]],"")</f>
        <v/>
      </c>
      <c r="D708" s="22" t="str">
        <f t="shared" si="47"/>
        <v/>
      </c>
      <c r="E708" s="22" t="str">
        <f>IFERROR(テーブル_Swim015[[#This Row],[選手番号]],"")</f>
        <v/>
      </c>
      <c r="F708" s="22" t="str">
        <f>IFERROR(VLOOKUP(E708,Sheet3!A:H,3,0),"")</f>
        <v/>
      </c>
      <c r="G708" s="22" t="str">
        <f>IFERROR(VLOOKUP(E708,Sheet3!A:H,8,0),"")</f>
        <v/>
      </c>
      <c r="H708" s="22" t="str">
        <f>IFERROR(VLOOKUP(E708,Sheet2!A:B,2,0),"")</f>
        <v/>
      </c>
      <c r="I708" s="22" t="str">
        <f t="shared" si="44"/>
        <v/>
      </c>
      <c r="J708" s="22" t="str">
        <f t="shared" si="45"/>
        <v/>
      </c>
      <c r="K708" s="22" t="str">
        <f t="shared" si="46"/>
        <v/>
      </c>
    </row>
    <row r="709" spans="1:11" s="22" customFormat="1" x14ac:dyDescent="0.15">
      <c r="A709" s="22" t="str">
        <f>IFERROR(テーブル_Swim015[[#This Row],[競技番号]],"")</f>
        <v/>
      </c>
      <c r="B709" s="22" t="str">
        <f>IFERROR(テーブル_Swim015[[#This Row],[組]],"")</f>
        <v/>
      </c>
      <c r="C709" s="22" t="str">
        <f>IFERROR(テーブル_Swim015[[#This Row],[水路]],"")</f>
        <v/>
      </c>
      <c r="D709" s="22" t="str">
        <f t="shared" si="47"/>
        <v/>
      </c>
      <c r="E709" s="22" t="str">
        <f>IFERROR(テーブル_Swim015[[#This Row],[選手番号]],"")</f>
        <v/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44"/>
        <v/>
      </c>
      <c r="J709" s="22" t="str">
        <f t="shared" si="45"/>
        <v/>
      </c>
      <c r="K709" s="22" t="str">
        <f t="shared" si="46"/>
        <v/>
      </c>
    </row>
    <row r="710" spans="1:11" s="22" customFormat="1" x14ac:dyDescent="0.15">
      <c r="A710" s="22" t="str">
        <f>IFERROR(テーブル_Swim015[[#This Row],[競技番号]],"")</f>
        <v/>
      </c>
      <c r="B710" s="22" t="str">
        <f>IFERROR(テーブル_Swim015[[#This Row],[組]],"")</f>
        <v/>
      </c>
      <c r="C710" s="22" t="str">
        <f>IFERROR(テーブル_Swim015[[#This Row],[水路]],"")</f>
        <v/>
      </c>
      <c r="D710" s="22" t="str">
        <f t="shared" si="47"/>
        <v/>
      </c>
      <c r="E710" s="22" t="str">
        <f>IFERROR(テーブル_Swim015[[#This Row],[選手番号]],"")</f>
        <v/>
      </c>
      <c r="F710" s="22" t="str">
        <f>IFERROR(VLOOKUP(E710,Sheet3!A:H,3,0),"")</f>
        <v/>
      </c>
      <c r="G710" s="22" t="str">
        <f>IFERROR(VLOOKUP(E710,Sheet3!A:H,8,0),"")</f>
        <v/>
      </c>
      <c r="H710" s="22" t="str">
        <f>IFERROR(VLOOKUP(E710,Sheet2!A:B,2,0),"")</f>
        <v/>
      </c>
      <c r="I710" s="22" t="str">
        <f t="shared" si="44"/>
        <v/>
      </c>
      <c r="J710" s="22" t="str">
        <f t="shared" si="45"/>
        <v/>
      </c>
      <c r="K710" s="22" t="str">
        <f t="shared" si="46"/>
        <v/>
      </c>
    </row>
    <row r="711" spans="1:11" s="22" customFormat="1" x14ac:dyDescent="0.15">
      <c r="A711" s="22" t="str">
        <f>IFERROR(テーブル_Swim015[[#This Row],[競技番号]],"")</f>
        <v/>
      </c>
      <c r="B711" s="22" t="str">
        <f>IFERROR(テーブル_Swim015[[#This Row],[組]],"")</f>
        <v/>
      </c>
      <c r="C711" s="22" t="str">
        <f>IFERROR(テーブル_Swim015[[#This Row],[水路]],"")</f>
        <v/>
      </c>
      <c r="D711" s="22" t="str">
        <f t="shared" si="47"/>
        <v/>
      </c>
      <c r="E711" s="22" t="str">
        <f>IFERROR(テーブル_Swim015[[#This Row],[選手番号]],"")</f>
        <v/>
      </c>
      <c r="F711" s="22" t="str">
        <f>IFERROR(VLOOKUP(E711,Sheet3!A:H,3,0),"")</f>
        <v/>
      </c>
      <c r="G711" s="22" t="str">
        <f>IFERROR(VLOOKUP(E711,Sheet3!A:H,8,0),"")</f>
        <v/>
      </c>
      <c r="H711" s="22" t="str">
        <f>IFERROR(VLOOKUP(E711,Sheet2!A:B,2,0),"")</f>
        <v/>
      </c>
      <c r="I711" s="22" t="str">
        <f t="shared" si="44"/>
        <v/>
      </c>
      <c r="J711" s="22" t="str">
        <f t="shared" si="45"/>
        <v/>
      </c>
      <c r="K711" s="22" t="str">
        <f t="shared" si="46"/>
        <v/>
      </c>
    </row>
    <row r="712" spans="1:11" s="22" customFormat="1" x14ac:dyDescent="0.15">
      <c r="A712" s="22" t="str">
        <f>IFERROR(テーブル_Swim015[[#This Row],[競技番号]],"")</f>
        <v/>
      </c>
      <c r="B712" s="22" t="str">
        <f>IFERROR(テーブル_Swim015[[#This Row],[組]],"")</f>
        <v/>
      </c>
      <c r="C712" s="22" t="str">
        <f>IFERROR(テーブル_Swim015[[#This Row],[水路]],"")</f>
        <v/>
      </c>
      <c r="D712" s="22" t="str">
        <f t="shared" si="47"/>
        <v/>
      </c>
      <c r="E712" s="22" t="str">
        <f>IFERROR(テーブル_Swim015[[#This Row],[選手番号]],"")</f>
        <v/>
      </c>
      <c r="F712" s="22" t="str">
        <f>IFERROR(VLOOKUP(E712,Sheet3!A:H,3,0),"")</f>
        <v/>
      </c>
      <c r="G712" s="22" t="str">
        <f>IFERROR(VLOOKUP(E712,Sheet3!A:H,8,0),"")</f>
        <v/>
      </c>
      <c r="H712" s="22" t="str">
        <f>IFERROR(VLOOKUP(E712,Sheet2!A:B,2,0),"")</f>
        <v/>
      </c>
      <c r="I712" s="22" t="str">
        <f t="shared" si="44"/>
        <v/>
      </c>
      <c r="J712" s="22" t="str">
        <f t="shared" si="45"/>
        <v/>
      </c>
      <c r="K712" s="22" t="str">
        <f t="shared" si="46"/>
        <v/>
      </c>
    </row>
    <row r="713" spans="1:11" s="22" customFormat="1" x14ac:dyDescent="0.15">
      <c r="A713" s="22" t="str">
        <f>IFERROR(テーブル_Swim015[[#This Row],[競技番号]],"")</f>
        <v/>
      </c>
      <c r="B713" s="22" t="str">
        <f>IFERROR(テーブル_Swim015[[#This Row],[組]],"")</f>
        <v/>
      </c>
      <c r="C713" s="22" t="str">
        <f>IFERROR(テーブル_Swim015[[#This Row],[水路]],"")</f>
        <v/>
      </c>
      <c r="D713" s="22" t="str">
        <f t="shared" si="47"/>
        <v/>
      </c>
      <c r="E713" s="22" t="str">
        <f>IFERROR(テーブル_Swim015[[#This Row],[選手番号]],"")</f>
        <v/>
      </c>
      <c r="F713" s="22" t="str">
        <f>IFERROR(VLOOKUP(E713,Sheet3!A:H,3,0),"")</f>
        <v/>
      </c>
      <c r="G713" s="22" t="str">
        <f>IFERROR(VLOOKUP(E713,Sheet3!A:H,8,0),"")</f>
        <v/>
      </c>
      <c r="H713" s="22" t="str">
        <f>IFERROR(VLOOKUP(E713,Sheet2!A:B,2,0),"")</f>
        <v/>
      </c>
      <c r="I713" s="22" t="str">
        <f t="shared" si="44"/>
        <v/>
      </c>
      <c r="J713" s="22" t="str">
        <f t="shared" si="45"/>
        <v/>
      </c>
      <c r="K713" s="22" t="str">
        <f t="shared" si="46"/>
        <v/>
      </c>
    </row>
    <row r="714" spans="1:11" s="22" customFormat="1" x14ac:dyDescent="0.15">
      <c r="A714" s="22" t="str">
        <f>IFERROR(テーブル_Swim015[[#This Row],[競技番号]],"")</f>
        <v/>
      </c>
      <c r="B714" s="22" t="str">
        <f>IFERROR(テーブル_Swim015[[#This Row],[組]],"")</f>
        <v/>
      </c>
      <c r="C714" s="22" t="str">
        <f>IFERROR(テーブル_Swim015[[#This Row],[水路]],"")</f>
        <v/>
      </c>
      <c r="D714" s="22" t="str">
        <f t="shared" si="47"/>
        <v/>
      </c>
      <c r="E714" s="22" t="str">
        <f>IFERROR(テーブル_Swim015[[#This Row],[選手番号]],"")</f>
        <v/>
      </c>
      <c r="F714" s="22" t="str">
        <f>IFERROR(VLOOKUP(E714,Sheet3!A:H,3,0),"")</f>
        <v/>
      </c>
      <c r="G714" s="22" t="str">
        <f>IFERROR(VLOOKUP(E714,Sheet3!A:H,8,0),"")</f>
        <v/>
      </c>
      <c r="H714" s="22" t="str">
        <f>IFERROR(VLOOKUP(E714,Sheet2!A:B,2,0),"")</f>
        <v/>
      </c>
      <c r="I714" s="22" t="str">
        <f t="shared" si="44"/>
        <v/>
      </c>
      <c r="J714" s="22" t="str">
        <f t="shared" si="45"/>
        <v/>
      </c>
      <c r="K714" s="22" t="str">
        <f t="shared" si="46"/>
        <v/>
      </c>
    </row>
    <row r="715" spans="1:11" s="22" customFormat="1" x14ac:dyDescent="0.15">
      <c r="A715" s="22" t="str">
        <f>IFERROR(テーブル_Swim015[[#This Row],[競技番号]],"")</f>
        <v/>
      </c>
      <c r="B715" s="22" t="str">
        <f>IFERROR(テーブル_Swim015[[#This Row],[組]],"")</f>
        <v/>
      </c>
      <c r="C715" s="22" t="str">
        <f>IFERROR(テーブル_Swim015[[#This Row],[水路]],"")</f>
        <v/>
      </c>
      <c r="D715" s="22" t="str">
        <f t="shared" si="47"/>
        <v/>
      </c>
      <c r="E715" s="22" t="str">
        <f>IFERROR(テーブル_Swim015[[#This Row],[選手番号]],"")</f>
        <v/>
      </c>
      <c r="F715" s="22" t="str">
        <f>IFERROR(VLOOKUP(E715,Sheet3!A:H,3,0),"")</f>
        <v/>
      </c>
      <c r="G715" s="22" t="str">
        <f>IFERROR(VLOOKUP(E715,Sheet3!A:H,8,0),"")</f>
        <v/>
      </c>
      <c r="H715" s="22" t="str">
        <f>IFERROR(VLOOKUP(E715,Sheet2!A:B,2,0),"")</f>
        <v/>
      </c>
      <c r="I715" s="22" t="str">
        <f t="shared" si="44"/>
        <v/>
      </c>
      <c r="J715" s="22" t="str">
        <f t="shared" si="45"/>
        <v/>
      </c>
      <c r="K715" s="22" t="str">
        <f t="shared" si="46"/>
        <v/>
      </c>
    </row>
    <row r="716" spans="1:11" s="22" customFormat="1" x14ac:dyDescent="0.15">
      <c r="A716" s="22" t="str">
        <f>IFERROR(テーブル_Swim015[[#This Row],[競技番号]],"")</f>
        <v/>
      </c>
      <c r="B716" s="22" t="str">
        <f>IFERROR(テーブル_Swim015[[#This Row],[組]],"")</f>
        <v/>
      </c>
      <c r="C716" s="22" t="str">
        <f>IFERROR(テーブル_Swim015[[#This Row],[水路]],"")</f>
        <v/>
      </c>
      <c r="D716" s="22" t="str">
        <f t="shared" si="47"/>
        <v/>
      </c>
      <c r="E716" s="22" t="str">
        <f>IFERROR(テーブル_Swim015[[#This Row],[選手番号]],"")</f>
        <v/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/>
      </c>
      <c r="J716" s="22" t="str">
        <f t="shared" si="45"/>
        <v/>
      </c>
      <c r="K716" s="22" t="str">
        <f t="shared" si="46"/>
        <v/>
      </c>
    </row>
    <row r="717" spans="1:11" s="22" customFormat="1" x14ac:dyDescent="0.15">
      <c r="A717" s="22" t="str">
        <f>IFERROR(テーブル_Swim015[[#This Row],[競技番号]],"")</f>
        <v/>
      </c>
      <c r="B717" s="22" t="str">
        <f>IFERROR(テーブル_Swim015[[#This Row],[組]],"")</f>
        <v/>
      </c>
      <c r="C717" s="22" t="str">
        <f>IFERROR(テーブル_Swim015[[#This Row],[水路]],"")</f>
        <v/>
      </c>
      <c r="D717" s="22" t="str">
        <f t="shared" si="47"/>
        <v/>
      </c>
      <c r="E717" s="22" t="str">
        <f>IFERROR(テーブル_Swim015[[#This Row],[選手番号]],"")</f>
        <v/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44"/>
        <v/>
      </c>
      <c r="J717" s="22" t="str">
        <f t="shared" si="45"/>
        <v/>
      </c>
      <c r="K717" s="22" t="str">
        <f t="shared" si="46"/>
        <v/>
      </c>
    </row>
    <row r="718" spans="1:11" s="22" customFormat="1" x14ac:dyDescent="0.15">
      <c r="A718" s="22" t="str">
        <f>IFERROR(テーブル_Swim015[[#This Row],[競技番号]],"")</f>
        <v/>
      </c>
      <c r="B718" s="22" t="str">
        <f>IFERROR(テーブル_Swim015[[#This Row],[組]],"")</f>
        <v/>
      </c>
      <c r="C718" s="22" t="str">
        <f>IFERROR(テーブル_Swim015[[#This Row],[水路]],"")</f>
        <v/>
      </c>
      <c r="D718" s="22" t="str">
        <f t="shared" si="47"/>
        <v/>
      </c>
      <c r="E718" s="22" t="str">
        <f>IFERROR(テーブル_Swim015[[#This Row],[選手番号]],"")</f>
        <v/>
      </c>
      <c r="F718" s="22" t="str">
        <f>IFERROR(VLOOKUP(E718,Sheet3!A:H,3,0),"")</f>
        <v/>
      </c>
      <c r="G718" s="22" t="str">
        <f>IFERROR(VLOOKUP(E718,Sheet3!A:H,8,0),"")</f>
        <v/>
      </c>
      <c r="H718" s="22" t="str">
        <f>IFERROR(VLOOKUP(E718,Sheet2!A:B,2,0),"")</f>
        <v/>
      </c>
      <c r="I718" s="22" t="str">
        <f t="shared" si="44"/>
        <v/>
      </c>
      <c r="J718" s="22" t="str">
        <f t="shared" si="45"/>
        <v/>
      </c>
      <c r="K718" s="22" t="str">
        <f t="shared" si="46"/>
        <v/>
      </c>
    </row>
    <row r="719" spans="1:11" s="22" customFormat="1" x14ac:dyDescent="0.15">
      <c r="A719" s="22" t="str">
        <f>IFERROR(テーブル_Swim015[[#This Row],[競技番号]],"")</f>
        <v/>
      </c>
      <c r="B719" s="22" t="str">
        <f>IFERROR(テーブル_Swim015[[#This Row],[組]],"")</f>
        <v/>
      </c>
      <c r="C719" s="22" t="str">
        <f>IFERROR(テーブル_Swim015[[#This Row],[水路]],"")</f>
        <v/>
      </c>
      <c r="D719" s="22" t="str">
        <f t="shared" si="47"/>
        <v/>
      </c>
      <c r="E719" s="22" t="str">
        <f>IFERROR(テーブル_Swim015[[#This Row],[選手番号]],"")</f>
        <v/>
      </c>
      <c r="F719" s="22" t="str">
        <f>IFERROR(VLOOKUP(E719,Sheet3!A:H,3,0),"")</f>
        <v/>
      </c>
      <c r="G719" s="22" t="str">
        <f>IFERROR(VLOOKUP(E719,Sheet3!A:H,8,0),"")</f>
        <v/>
      </c>
      <c r="H719" s="22" t="str">
        <f>IFERROR(VLOOKUP(E719,Sheet2!A:B,2,0),"")</f>
        <v/>
      </c>
      <c r="I719" s="22" t="str">
        <f t="shared" si="44"/>
        <v/>
      </c>
      <c r="J719" s="22" t="str">
        <f t="shared" si="45"/>
        <v/>
      </c>
      <c r="K719" s="22" t="str">
        <f t="shared" si="46"/>
        <v/>
      </c>
    </row>
    <row r="720" spans="1:11" s="22" customFormat="1" x14ac:dyDescent="0.15">
      <c r="A720" s="22" t="str">
        <f>IFERROR(テーブル_Swim015[[#This Row],[競技番号]],"")</f>
        <v/>
      </c>
      <c r="B720" s="22" t="str">
        <f>IFERROR(テーブル_Swim015[[#This Row],[組]],"")</f>
        <v/>
      </c>
      <c r="C720" s="22" t="str">
        <f>IFERROR(テーブル_Swim015[[#This Row],[水路]],"")</f>
        <v/>
      </c>
      <c r="D720" s="22" t="str">
        <f t="shared" si="47"/>
        <v/>
      </c>
      <c r="E720" s="22" t="str">
        <f>IFERROR(テーブル_Swim015[[#This Row],[選手番号]],"")</f>
        <v/>
      </c>
      <c r="F720" s="22" t="str">
        <f>IFERROR(VLOOKUP(E720,Sheet3!A:H,3,0),"")</f>
        <v/>
      </c>
      <c r="G720" s="22" t="str">
        <f>IFERROR(VLOOKUP(E720,Sheet3!A:H,8,0),"")</f>
        <v/>
      </c>
      <c r="H720" s="22" t="str">
        <f>IFERROR(VLOOKUP(E720,Sheet2!A:B,2,0),"")</f>
        <v/>
      </c>
      <c r="I720" s="22" t="str">
        <f t="shared" si="44"/>
        <v/>
      </c>
      <c r="J720" s="22" t="str">
        <f t="shared" si="45"/>
        <v/>
      </c>
      <c r="K720" s="22" t="str">
        <f t="shared" si="46"/>
        <v/>
      </c>
    </row>
    <row r="721" spans="1:11" s="22" customFormat="1" x14ac:dyDescent="0.15">
      <c r="A721" s="22" t="str">
        <f>IFERROR(テーブル_Swim015[[#This Row],[競技番号]],"")</f>
        <v/>
      </c>
      <c r="B721" s="22" t="str">
        <f>IFERROR(テーブル_Swim015[[#This Row],[組]],"")</f>
        <v/>
      </c>
      <c r="C721" s="22" t="str">
        <f>IFERROR(テーブル_Swim015[[#This Row],[水路]],"")</f>
        <v/>
      </c>
      <c r="D721" s="22" t="str">
        <f t="shared" si="47"/>
        <v/>
      </c>
      <c r="E721" s="22" t="str">
        <f>IFERROR(テーブル_Swim015[[#This Row],[選手番号]],"")</f>
        <v/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/>
      </c>
      <c r="J721" s="22" t="str">
        <f t="shared" si="45"/>
        <v/>
      </c>
      <c r="K721" s="22" t="str">
        <f t="shared" si="46"/>
        <v/>
      </c>
    </row>
    <row r="722" spans="1:11" s="22" customFormat="1" x14ac:dyDescent="0.15">
      <c r="A722" s="22" t="str">
        <f>IFERROR(テーブル_Swim015[[#This Row],[競技番号]],"")</f>
        <v/>
      </c>
      <c r="B722" s="22" t="str">
        <f>IFERROR(テーブル_Swim015[[#This Row],[組]],"")</f>
        <v/>
      </c>
      <c r="C722" s="22" t="str">
        <f>IFERROR(テーブル_Swim015[[#This Row],[水路]],"")</f>
        <v/>
      </c>
      <c r="D722" s="22" t="str">
        <f t="shared" si="47"/>
        <v/>
      </c>
      <c r="E722" s="22" t="str">
        <f>IFERROR(テーブル_Swim015[[#This Row],[選手番号]],"")</f>
        <v/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/>
      </c>
      <c r="J722" s="22" t="str">
        <f t="shared" si="45"/>
        <v/>
      </c>
      <c r="K722" s="22" t="str">
        <f t="shared" si="46"/>
        <v/>
      </c>
    </row>
    <row r="723" spans="1:11" s="22" customFormat="1" x14ac:dyDescent="0.15">
      <c r="A723" s="22" t="str">
        <f>IFERROR(テーブル_Swim015[[#This Row],[競技番号]],"")</f>
        <v/>
      </c>
      <c r="B723" s="22" t="str">
        <f>IFERROR(テーブル_Swim015[[#This Row],[組]],"")</f>
        <v/>
      </c>
      <c r="C723" s="22" t="str">
        <f>IFERROR(テーブル_Swim015[[#This Row],[水路]],"")</f>
        <v/>
      </c>
      <c r="D723" s="22" t="str">
        <f t="shared" si="47"/>
        <v/>
      </c>
      <c r="E723" s="22" t="str">
        <f>IFERROR(テーブル_Swim015[[#This Row],[選手番号]],"")</f>
        <v/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48">CONCATENATE(E723,A723)</f>
        <v/>
      </c>
      <c r="J723" s="22" t="str">
        <f t="shared" ref="J723:J786" si="49">B723</f>
        <v/>
      </c>
      <c r="K723" s="22" t="str">
        <f t="shared" ref="K723:K786" si="50">C723</f>
        <v/>
      </c>
    </row>
    <row r="724" spans="1:11" s="22" customFormat="1" x14ac:dyDescent="0.15">
      <c r="A724" s="22" t="str">
        <f>IFERROR(テーブル_Swim015[[#This Row],[競技番号]],"")</f>
        <v/>
      </c>
      <c r="B724" s="22" t="str">
        <f>IFERROR(テーブル_Swim015[[#This Row],[組]],"")</f>
        <v/>
      </c>
      <c r="C724" s="22" t="str">
        <f>IFERROR(テーブル_Swim015[[#This Row],[水路]],"")</f>
        <v/>
      </c>
      <c r="D724" s="22" t="str">
        <f t="shared" si="47"/>
        <v/>
      </c>
      <c r="E724" s="22" t="str">
        <f>IFERROR(テーブル_Swim015[[#This Row],[選手番号]],"")</f>
        <v/>
      </c>
      <c r="F724" s="22" t="str">
        <f>IFERROR(VLOOKUP(E724,Sheet3!A:H,3,0),"")</f>
        <v/>
      </c>
      <c r="G724" s="22" t="str">
        <f>IFERROR(VLOOKUP(E724,Sheet3!A:H,8,0),"")</f>
        <v/>
      </c>
      <c r="H724" s="22" t="str">
        <f>IFERROR(VLOOKUP(E724,Sheet2!A:B,2,0),"")</f>
        <v/>
      </c>
      <c r="I724" s="22" t="str">
        <f t="shared" si="48"/>
        <v/>
      </c>
      <c r="J724" s="22" t="str">
        <f t="shared" si="49"/>
        <v/>
      </c>
      <c r="K724" s="22" t="str">
        <f t="shared" si="50"/>
        <v/>
      </c>
    </row>
    <row r="725" spans="1:11" s="22" customFormat="1" x14ac:dyDescent="0.15">
      <c r="A725" s="22" t="str">
        <f>IFERROR(テーブル_Swim015[[#This Row],[競技番号]],"")</f>
        <v/>
      </c>
      <c r="B725" s="22" t="str">
        <f>IFERROR(テーブル_Swim015[[#This Row],[組]],"")</f>
        <v/>
      </c>
      <c r="C725" s="22" t="str">
        <f>IFERROR(テーブル_Swim015[[#This Row],[水路]],"")</f>
        <v/>
      </c>
      <c r="D725" s="22" t="str">
        <f t="shared" si="47"/>
        <v/>
      </c>
      <c r="E725" s="22" t="str">
        <f>IFERROR(テーブル_Swim015[[#This Row],[選手番号]],"")</f>
        <v/>
      </c>
      <c r="F725" s="22" t="str">
        <f>IFERROR(VLOOKUP(E725,Sheet3!A:H,3,0),"")</f>
        <v/>
      </c>
      <c r="G725" s="22" t="str">
        <f>IFERROR(VLOOKUP(E725,Sheet3!A:H,8,0),"")</f>
        <v/>
      </c>
      <c r="H725" s="22" t="str">
        <f>IFERROR(VLOOKUP(E725,Sheet2!A:B,2,0),"")</f>
        <v/>
      </c>
      <c r="I725" s="22" t="str">
        <f t="shared" si="48"/>
        <v/>
      </c>
      <c r="J725" s="22" t="str">
        <f t="shared" si="49"/>
        <v/>
      </c>
      <c r="K725" s="22" t="str">
        <f t="shared" si="50"/>
        <v/>
      </c>
    </row>
    <row r="726" spans="1:11" s="22" customFormat="1" x14ac:dyDescent="0.15">
      <c r="A726" s="22" t="str">
        <f>IFERROR(テーブル_Swim015[[#This Row],[競技番号]],"")</f>
        <v/>
      </c>
      <c r="B726" s="22" t="str">
        <f>IFERROR(テーブル_Swim015[[#This Row],[組]],"")</f>
        <v/>
      </c>
      <c r="C726" s="22" t="str">
        <f>IFERROR(テーブル_Swim015[[#This Row],[水路]],"")</f>
        <v/>
      </c>
      <c r="D726" s="22" t="str">
        <f t="shared" si="47"/>
        <v/>
      </c>
      <c r="E726" s="22" t="str">
        <f>IFERROR(テーブル_Swim015[[#This Row],[選手番号]],"")</f>
        <v/>
      </c>
      <c r="F726" s="22" t="str">
        <f>IFERROR(VLOOKUP(E726,Sheet3!A:H,3,0),"")</f>
        <v/>
      </c>
      <c r="G726" s="22" t="str">
        <f>IFERROR(VLOOKUP(E726,Sheet3!A:H,8,0),"")</f>
        <v/>
      </c>
      <c r="H726" s="22" t="str">
        <f>IFERROR(VLOOKUP(E726,Sheet2!A:B,2,0),"")</f>
        <v/>
      </c>
      <c r="I726" s="22" t="str">
        <f t="shared" si="48"/>
        <v/>
      </c>
      <c r="J726" s="22" t="str">
        <f t="shared" si="49"/>
        <v/>
      </c>
      <c r="K726" s="22" t="str">
        <f t="shared" si="50"/>
        <v/>
      </c>
    </row>
    <row r="727" spans="1:11" s="22" customFormat="1" x14ac:dyDescent="0.15">
      <c r="A727" s="22" t="str">
        <f>IFERROR(テーブル_Swim015[[#This Row],[競技番号]],"")</f>
        <v/>
      </c>
      <c r="B727" s="22" t="str">
        <f>IFERROR(テーブル_Swim015[[#This Row],[組]],"")</f>
        <v/>
      </c>
      <c r="C727" s="22" t="str">
        <f>IFERROR(テーブル_Swim015[[#This Row],[水路]],"")</f>
        <v/>
      </c>
      <c r="D727" s="22" t="str">
        <f t="shared" si="47"/>
        <v/>
      </c>
      <c r="E727" s="22" t="str">
        <f>IFERROR(テーブル_Swim015[[#This Row],[選手番号]],"")</f>
        <v/>
      </c>
      <c r="F727" s="22" t="str">
        <f>IFERROR(VLOOKUP(E727,Sheet3!A:H,3,0),"")</f>
        <v/>
      </c>
      <c r="G727" s="22" t="str">
        <f>IFERROR(VLOOKUP(E727,Sheet3!A:H,8,0),"")</f>
        <v/>
      </c>
      <c r="H727" s="22" t="str">
        <f>IFERROR(VLOOKUP(E727,Sheet2!A:B,2,0),"")</f>
        <v/>
      </c>
      <c r="I727" s="22" t="str">
        <f t="shared" si="48"/>
        <v/>
      </c>
      <c r="J727" s="22" t="str">
        <f t="shared" si="49"/>
        <v/>
      </c>
      <c r="K727" s="22" t="str">
        <f t="shared" si="50"/>
        <v/>
      </c>
    </row>
    <row r="728" spans="1:11" s="22" customFormat="1" x14ac:dyDescent="0.15">
      <c r="A728" s="22" t="str">
        <f>IFERROR(テーブル_Swim015[[#This Row],[競技番号]],"")</f>
        <v/>
      </c>
      <c r="B728" s="22" t="str">
        <f>IFERROR(テーブル_Swim015[[#This Row],[組]],"")</f>
        <v/>
      </c>
      <c r="C728" s="22" t="str">
        <f>IFERROR(テーブル_Swim015[[#This Row],[水路]],"")</f>
        <v/>
      </c>
      <c r="D728" s="22" t="str">
        <f t="shared" si="47"/>
        <v/>
      </c>
      <c r="E728" s="22" t="str">
        <f>IFERROR(テーブル_Swim015[[#This Row],[選手番号]],"")</f>
        <v/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48"/>
        <v/>
      </c>
      <c r="J728" s="22" t="str">
        <f t="shared" si="49"/>
        <v/>
      </c>
      <c r="K728" s="22" t="str">
        <f t="shared" si="50"/>
        <v/>
      </c>
    </row>
    <row r="729" spans="1:11" s="22" customFormat="1" x14ac:dyDescent="0.15">
      <c r="A729" s="22" t="str">
        <f>IFERROR(テーブル_Swim015[[#This Row],[競技番号]],"")</f>
        <v/>
      </c>
      <c r="B729" s="22" t="str">
        <f>IFERROR(テーブル_Swim015[[#This Row],[組]],"")</f>
        <v/>
      </c>
      <c r="C729" s="22" t="str">
        <f>IFERROR(テーブル_Swim015[[#This Row],[水路]],"")</f>
        <v/>
      </c>
      <c r="D729" s="22" t="str">
        <f t="shared" si="47"/>
        <v/>
      </c>
      <c r="E729" s="22" t="str">
        <f>IFERROR(テーブル_Swim015[[#This Row],[選手番号]],"")</f>
        <v/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/>
      </c>
      <c r="J729" s="22" t="str">
        <f t="shared" si="49"/>
        <v/>
      </c>
      <c r="K729" s="22" t="str">
        <f t="shared" si="50"/>
        <v/>
      </c>
    </row>
    <row r="730" spans="1:11" s="22" customFormat="1" x14ac:dyDescent="0.15">
      <c r="A730" s="22" t="str">
        <f>IFERROR(テーブル_Swim015[[#This Row],[競技番号]],"")</f>
        <v/>
      </c>
      <c r="B730" s="22" t="str">
        <f>IFERROR(テーブル_Swim015[[#This Row],[組]],"")</f>
        <v/>
      </c>
      <c r="C730" s="22" t="str">
        <f>IFERROR(テーブル_Swim015[[#This Row],[水路]],"")</f>
        <v/>
      </c>
      <c r="D730" s="22" t="str">
        <f t="shared" si="47"/>
        <v/>
      </c>
      <c r="E730" s="22" t="str">
        <f>IFERROR(テーブル_Swim015[[#This Row],[選手番号]],"")</f>
        <v/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/>
      </c>
      <c r="J730" s="22" t="str">
        <f t="shared" si="49"/>
        <v/>
      </c>
      <c r="K730" s="22" t="str">
        <f t="shared" si="50"/>
        <v/>
      </c>
    </row>
    <row r="731" spans="1:11" s="22" customFormat="1" x14ac:dyDescent="0.15">
      <c r="A731" s="22" t="str">
        <f>IFERROR(テーブル_Swim015[[#This Row],[競技番号]],"")</f>
        <v/>
      </c>
      <c r="B731" s="22" t="str">
        <f>IFERROR(テーブル_Swim015[[#This Row],[組]],"")</f>
        <v/>
      </c>
      <c r="C731" s="22" t="str">
        <f>IFERROR(テーブル_Swim015[[#This Row],[水路]],"")</f>
        <v/>
      </c>
      <c r="D731" s="22" t="str">
        <f t="shared" si="47"/>
        <v/>
      </c>
      <c r="E731" s="22" t="str">
        <f>IFERROR(テーブル_Swim015[[#This Row],[選手番号]],"")</f>
        <v/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48"/>
        <v/>
      </c>
      <c r="J731" s="22" t="str">
        <f t="shared" si="49"/>
        <v/>
      </c>
      <c r="K731" s="22" t="str">
        <f t="shared" si="50"/>
        <v/>
      </c>
    </row>
    <row r="732" spans="1:11" s="22" customFormat="1" x14ac:dyDescent="0.15">
      <c r="A732" s="22" t="str">
        <f>IFERROR(テーブル_Swim015[[#This Row],[競技番号]],"")</f>
        <v/>
      </c>
      <c r="B732" s="22" t="str">
        <f>IFERROR(テーブル_Swim015[[#This Row],[組]],"")</f>
        <v/>
      </c>
      <c r="C732" s="22" t="str">
        <f>IFERROR(テーブル_Swim015[[#This Row],[水路]],"")</f>
        <v/>
      </c>
      <c r="D732" s="22" t="str">
        <f t="shared" si="47"/>
        <v/>
      </c>
      <c r="E732" s="22" t="str">
        <f>IFERROR(テーブル_Swim015[[#This Row],[選手番号]],"")</f>
        <v/>
      </c>
      <c r="F732" s="22" t="str">
        <f>IFERROR(VLOOKUP(E732,Sheet3!A:H,3,0),"")</f>
        <v/>
      </c>
      <c r="G732" s="22" t="str">
        <f>IFERROR(VLOOKUP(E732,Sheet3!A:H,8,0),"")</f>
        <v/>
      </c>
      <c r="H732" s="22" t="str">
        <f>IFERROR(VLOOKUP(E732,Sheet2!A:B,2,0),"")</f>
        <v/>
      </c>
      <c r="I732" s="22" t="str">
        <f t="shared" si="48"/>
        <v/>
      </c>
      <c r="J732" s="22" t="str">
        <f t="shared" si="49"/>
        <v/>
      </c>
      <c r="K732" s="22" t="str">
        <f t="shared" si="50"/>
        <v/>
      </c>
    </row>
    <row r="733" spans="1:11" s="22" customFormat="1" x14ac:dyDescent="0.15">
      <c r="A733" s="22" t="str">
        <f>IFERROR(テーブル_Swim015[[#This Row],[競技番号]],"")</f>
        <v/>
      </c>
      <c r="B733" s="22" t="str">
        <f>IFERROR(テーブル_Swim015[[#This Row],[組]],"")</f>
        <v/>
      </c>
      <c r="C733" s="22" t="str">
        <f>IFERROR(テーブル_Swim015[[#This Row],[水路]],"")</f>
        <v/>
      </c>
      <c r="D733" s="22" t="str">
        <f t="shared" si="47"/>
        <v/>
      </c>
      <c r="E733" s="22" t="str">
        <f>IFERROR(テーブル_Swim015[[#This Row],[選手番号]],"")</f>
        <v/>
      </c>
      <c r="F733" s="22" t="str">
        <f>IFERROR(VLOOKUP(E733,Sheet3!A:H,3,0),"")</f>
        <v/>
      </c>
      <c r="G733" s="22" t="str">
        <f>IFERROR(VLOOKUP(E733,Sheet3!A:H,8,0),"")</f>
        <v/>
      </c>
      <c r="H733" s="22" t="str">
        <f>IFERROR(VLOOKUP(E733,Sheet2!A:B,2,0),"")</f>
        <v/>
      </c>
      <c r="I733" s="22" t="str">
        <f t="shared" si="48"/>
        <v/>
      </c>
      <c r="J733" s="22" t="str">
        <f t="shared" si="49"/>
        <v/>
      </c>
      <c r="K733" s="22" t="str">
        <f t="shared" si="50"/>
        <v/>
      </c>
    </row>
    <row r="734" spans="1:11" s="22" customFormat="1" x14ac:dyDescent="0.15">
      <c r="A734" s="22" t="str">
        <f>IFERROR(テーブル_Swim015[[#This Row],[競技番号]],"")</f>
        <v/>
      </c>
      <c r="B734" s="22" t="str">
        <f>IFERROR(テーブル_Swim015[[#This Row],[組]],"")</f>
        <v/>
      </c>
      <c r="C734" s="22" t="str">
        <f>IFERROR(テーブル_Swim015[[#This Row],[水路]],"")</f>
        <v/>
      </c>
      <c r="D734" s="22" t="str">
        <f t="shared" si="47"/>
        <v/>
      </c>
      <c r="E734" s="22" t="str">
        <f>IFERROR(テーブル_Swim015[[#This Row],[選手番号]],"")</f>
        <v/>
      </c>
      <c r="F734" s="22" t="str">
        <f>IFERROR(VLOOKUP(E734,Sheet3!A:H,3,0),"")</f>
        <v/>
      </c>
      <c r="G734" s="22" t="str">
        <f>IFERROR(VLOOKUP(E734,Sheet3!A:H,8,0),"")</f>
        <v/>
      </c>
      <c r="H734" s="22" t="str">
        <f>IFERROR(VLOOKUP(E734,Sheet2!A:B,2,0),"")</f>
        <v/>
      </c>
      <c r="I734" s="22" t="str">
        <f t="shared" si="48"/>
        <v/>
      </c>
      <c r="J734" s="22" t="str">
        <f t="shared" si="49"/>
        <v/>
      </c>
      <c r="K734" s="22" t="str">
        <f t="shared" si="50"/>
        <v/>
      </c>
    </row>
    <row r="735" spans="1:11" s="22" customFormat="1" x14ac:dyDescent="0.15">
      <c r="A735" s="22" t="str">
        <f>IFERROR(テーブル_Swim015[[#This Row],[競技番号]],"")</f>
        <v/>
      </c>
      <c r="B735" s="22" t="str">
        <f>IFERROR(テーブル_Swim015[[#This Row],[組]],"")</f>
        <v/>
      </c>
      <c r="C735" s="22" t="str">
        <f>IFERROR(テーブル_Swim015[[#This Row],[水路]],"")</f>
        <v/>
      </c>
      <c r="D735" s="22" t="str">
        <f t="shared" si="47"/>
        <v/>
      </c>
      <c r="E735" s="22" t="str">
        <f>IFERROR(テーブル_Swim015[[#This Row],[選手番号]],"")</f>
        <v/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48"/>
        <v/>
      </c>
      <c r="J735" s="22" t="str">
        <f t="shared" si="49"/>
        <v/>
      </c>
      <c r="K735" s="22" t="str">
        <f t="shared" si="50"/>
        <v/>
      </c>
    </row>
    <row r="736" spans="1:11" s="22" customFormat="1" x14ac:dyDescent="0.15">
      <c r="A736" s="22" t="str">
        <f>IFERROR(テーブル_Swim015[[#This Row],[競技番号]],"")</f>
        <v/>
      </c>
      <c r="B736" s="22" t="str">
        <f>IFERROR(テーブル_Swim015[[#This Row],[組]],"")</f>
        <v/>
      </c>
      <c r="C736" s="22" t="str">
        <f>IFERROR(テーブル_Swim015[[#This Row],[水路]],"")</f>
        <v/>
      </c>
      <c r="D736" s="22" t="str">
        <f t="shared" si="47"/>
        <v/>
      </c>
      <c r="E736" s="22" t="str">
        <f>IFERROR(テーブル_Swim015[[#This Row],[選手番号]],"")</f>
        <v/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/>
      </c>
      <c r="J736" s="22" t="str">
        <f t="shared" si="49"/>
        <v/>
      </c>
      <c r="K736" s="22" t="str">
        <f t="shared" si="50"/>
        <v/>
      </c>
    </row>
    <row r="737" spans="1:11" s="22" customFormat="1" x14ac:dyDescent="0.15">
      <c r="A737" s="22" t="str">
        <f>IFERROR(テーブル_Swim015[[#This Row],[競技番号]],"")</f>
        <v/>
      </c>
      <c r="B737" s="22" t="str">
        <f>IFERROR(テーブル_Swim015[[#This Row],[組]],"")</f>
        <v/>
      </c>
      <c r="C737" s="22" t="str">
        <f>IFERROR(テーブル_Swim015[[#This Row],[水路]],"")</f>
        <v/>
      </c>
      <c r="D737" s="22" t="str">
        <f t="shared" si="47"/>
        <v/>
      </c>
      <c r="E737" s="22" t="str">
        <f>IFERROR(テーブル_Swim015[[#This Row],[選手番号]],"")</f>
        <v/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48"/>
        <v/>
      </c>
      <c r="J737" s="22" t="str">
        <f t="shared" si="49"/>
        <v/>
      </c>
      <c r="K737" s="22" t="str">
        <f t="shared" si="50"/>
        <v/>
      </c>
    </row>
    <row r="738" spans="1:11" s="22" customFormat="1" x14ac:dyDescent="0.15">
      <c r="A738" s="22" t="str">
        <f>IFERROR(テーブル_Swim015[[#This Row],[競技番号]],"")</f>
        <v/>
      </c>
      <c r="B738" s="22" t="str">
        <f>IFERROR(テーブル_Swim015[[#This Row],[組]],"")</f>
        <v/>
      </c>
      <c r="C738" s="22" t="str">
        <f>IFERROR(テーブル_Swim015[[#This Row],[水路]],"")</f>
        <v/>
      </c>
      <c r="D738" s="22" t="str">
        <f t="shared" si="47"/>
        <v/>
      </c>
      <c r="E738" s="22" t="str">
        <f>IFERROR(テーブル_Swim015[[#This Row],[選手番号]],"")</f>
        <v/>
      </c>
      <c r="F738" s="22" t="str">
        <f>IFERROR(VLOOKUP(E738,Sheet3!A:H,3,0),"")</f>
        <v/>
      </c>
      <c r="G738" s="22" t="str">
        <f>IFERROR(VLOOKUP(E738,Sheet3!A:H,8,0),"")</f>
        <v/>
      </c>
      <c r="H738" s="22" t="str">
        <f>IFERROR(VLOOKUP(E738,Sheet2!A:B,2,0),"")</f>
        <v/>
      </c>
      <c r="I738" s="22" t="str">
        <f t="shared" si="48"/>
        <v/>
      </c>
      <c r="J738" s="22" t="str">
        <f t="shared" si="49"/>
        <v/>
      </c>
      <c r="K738" s="22" t="str">
        <f t="shared" si="50"/>
        <v/>
      </c>
    </row>
    <row r="739" spans="1:11" s="22" customFormat="1" x14ac:dyDescent="0.15">
      <c r="A739" s="22" t="str">
        <f>IFERROR(テーブル_Swim015[[#This Row],[競技番号]],"")</f>
        <v/>
      </c>
      <c r="B739" s="22" t="str">
        <f>IFERROR(テーブル_Swim015[[#This Row],[組]],"")</f>
        <v/>
      </c>
      <c r="C739" s="22" t="str">
        <f>IFERROR(テーブル_Swim015[[#This Row],[水路]],"")</f>
        <v/>
      </c>
      <c r="D739" s="22" t="str">
        <f t="shared" si="47"/>
        <v/>
      </c>
      <c r="E739" s="22" t="str">
        <f>IFERROR(テーブル_Swim015[[#This Row],[選手番号]],"")</f>
        <v/>
      </c>
      <c r="F739" s="22" t="str">
        <f>IFERROR(VLOOKUP(E739,Sheet3!A:H,3,0),"")</f>
        <v/>
      </c>
      <c r="G739" s="22" t="str">
        <f>IFERROR(VLOOKUP(E739,Sheet3!A:H,8,0),"")</f>
        <v/>
      </c>
      <c r="H739" s="22" t="str">
        <f>IFERROR(VLOOKUP(E739,Sheet2!A:B,2,0),"")</f>
        <v/>
      </c>
      <c r="I739" s="22" t="str">
        <f t="shared" si="48"/>
        <v/>
      </c>
      <c r="J739" s="22" t="str">
        <f t="shared" si="49"/>
        <v/>
      </c>
      <c r="K739" s="22" t="str">
        <f t="shared" si="50"/>
        <v/>
      </c>
    </row>
    <row r="740" spans="1:11" s="22" customFormat="1" x14ac:dyDescent="0.15">
      <c r="A740" s="22" t="str">
        <f>IFERROR(テーブル_Swim015[[#This Row],[競技番号]],"")</f>
        <v/>
      </c>
      <c r="B740" s="22" t="str">
        <f>IFERROR(テーブル_Swim015[[#This Row],[組]],"")</f>
        <v/>
      </c>
      <c r="C740" s="22" t="str">
        <f>IFERROR(テーブル_Swim015[[#This Row],[水路]],"")</f>
        <v/>
      </c>
      <c r="D740" s="22" t="str">
        <f t="shared" si="47"/>
        <v/>
      </c>
      <c r="E740" s="22" t="str">
        <f>IFERROR(テーブル_Swim015[[#This Row],[選手番号]],"")</f>
        <v/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48"/>
        <v/>
      </c>
      <c r="J740" s="22" t="str">
        <f t="shared" si="49"/>
        <v/>
      </c>
      <c r="K740" s="22" t="str">
        <f t="shared" si="50"/>
        <v/>
      </c>
    </row>
    <row r="741" spans="1:11" s="22" customFormat="1" x14ac:dyDescent="0.15">
      <c r="A741" s="22" t="str">
        <f>IFERROR(テーブル_Swim015[[#This Row],[競技番号]],"")</f>
        <v/>
      </c>
      <c r="B741" s="22" t="str">
        <f>IFERROR(テーブル_Swim015[[#This Row],[組]],"")</f>
        <v/>
      </c>
      <c r="C741" s="22" t="str">
        <f>IFERROR(テーブル_Swim015[[#This Row],[水路]],"")</f>
        <v/>
      </c>
      <c r="D741" s="22" t="str">
        <f t="shared" si="47"/>
        <v/>
      </c>
      <c r="E741" s="22" t="str">
        <f>IFERROR(テーブル_Swim015[[#This Row],[選手番号]],"")</f>
        <v/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48"/>
        <v/>
      </c>
      <c r="J741" s="22" t="str">
        <f t="shared" si="49"/>
        <v/>
      </c>
      <c r="K741" s="22" t="str">
        <f t="shared" si="50"/>
        <v/>
      </c>
    </row>
    <row r="742" spans="1:11" s="22" customFormat="1" x14ac:dyDescent="0.15">
      <c r="A742" s="22" t="str">
        <f>IFERROR(テーブル_Swim015[[#This Row],[競技番号]],"")</f>
        <v/>
      </c>
      <c r="B742" s="22" t="str">
        <f>IFERROR(テーブル_Swim015[[#This Row],[組]],"")</f>
        <v/>
      </c>
      <c r="C742" s="22" t="str">
        <f>IFERROR(テーブル_Swim015[[#This Row],[水路]],"")</f>
        <v/>
      </c>
      <c r="D742" s="22" t="str">
        <f t="shared" si="47"/>
        <v/>
      </c>
      <c r="E742" s="22" t="str">
        <f>IFERROR(テーブル_Swim015[[#This Row],[選手番号]],"")</f>
        <v/>
      </c>
      <c r="F742" s="22" t="str">
        <f>IFERROR(VLOOKUP(E742,Sheet3!A:H,3,0),"")</f>
        <v/>
      </c>
      <c r="G742" s="22" t="str">
        <f>IFERROR(VLOOKUP(E742,Sheet3!A:H,8,0),"")</f>
        <v/>
      </c>
      <c r="H742" s="22" t="str">
        <f>IFERROR(VLOOKUP(E742,Sheet2!A:B,2,0),"")</f>
        <v/>
      </c>
      <c r="I742" s="22" t="str">
        <f t="shared" si="48"/>
        <v/>
      </c>
      <c r="J742" s="22" t="str">
        <f t="shared" si="49"/>
        <v/>
      </c>
      <c r="K742" s="22" t="str">
        <f t="shared" si="50"/>
        <v/>
      </c>
    </row>
    <row r="743" spans="1:11" s="22" customFormat="1" x14ac:dyDescent="0.15">
      <c r="A743" s="22" t="str">
        <f>IFERROR(テーブル_Swim015[[#This Row],[競技番号]],"")</f>
        <v/>
      </c>
      <c r="B743" s="22" t="str">
        <f>IFERROR(テーブル_Swim015[[#This Row],[組]],"")</f>
        <v/>
      </c>
      <c r="C743" s="22" t="str">
        <f>IFERROR(テーブル_Swim015[[#This Row],[水路]],"")</f>
        <v/>
      </c>
      <c r="D743" s="22" t="str">
        <f t="shared" si="47"/>
        <v/>
      </c>
      <c r="E743" s="22" t="str">
        <f>IFERROR(テーブル_Swim015[[#This Row],[選手番号]],"")</f>
        <v/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48"/>
        <v/>
      </c>
      <c r="J743" s="22" t="str">
        <f t="shared" si="49"/>
        <v/>
      </c>
      <c r="K743" s="22" t="str">
        <f t="shared" si="50"/>
        <v/>
      </c>
    </row>
    <row r="744" spans="1:11" s="22" customFormat="1" x14ac:dyDescent="0.15">
      <c r="A744" s="22" t="str">
        <f>IFERROR(テーブル_Swim015[[#This Row],[競技番号]],"")</f>
        <v/>
      </c>
      <c r="B744" s="22" t="str">
        <f>IFERROR(テーブル_Swim015[[#This Row],[組]],"")</f>
        <v/>
      </c>
      <c r="C744" s="22" t="str">
        <f>IFERROR(テーブル_Swim015[[#This Row],[水路]],"")</f>
        <v/>
      </c>
      <c r="D744" s="22" t="str">
        <f t="shared" si="47"/>
        <v/>
      </c>
      <c r="E744" s="22" t="str">
        <f>IFERROR(テーブル_Swim015[[#This Row],[選手番号]],"")</f>
        <v/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48"/>
        <v/>
      </c>
      <c r="J744" s="22" t="str">
        <f t="shared" si="49"/>
        <v/>
      </c>
      <c r="K744" s="22" t="str">
        <f t="shared" si="50"/>
        <v/>
      </c>
    </row>
    <row r="745" spans="1:11" s="22" customFormat="1" x14ac:dyDescent="0.15">
      <c r="A745" s="22" t="str">
        <f>IFERROR(テーブル_Swim015[[#This Row],[競技番号]],"")</f>
        <v/>
      </c>
      <c r="B745" s="22" t="str">
        <f>IFERROR(テーブル_Swim015[[#This Row],[組]],"")</f>
        <v/>
      </c>
      <c r="C745" s="22" t="str">
        <f>IFERROR(テーブル_Swim015[[#This Row],[水路]],"")</f>
        <v/>
      </c>
      <c r="D745" s="22" t="str">
        <f t="shared" si="47"/>
        <v/>
      </c>
      <c r="E745" s="22" t="str">
        <f>IFERROR(テーブル_Swim015[[#This Row],[選手番号]],"")</f>
        <v/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48"/>
        <v/>
      </c>
      <c r="J745" s="22" t="str">
        <f t="shared" si="49"/>
        <v/>
      </c>
      <c r="K745" s="22" t="str">
        <f t="shared" si="50"/>
        <v/>
      </c>
    </row>
    <row r="746" spans="1:11" s="22" customFormat="1" x14ac:dyDescent="0.15">
      <c r="A746" s="22" t="str">
        <f>IFERROR(テーブル_Swim015[[#This Row],[競技番号]],"")</f>
        <v/>
      </c>
      <c r="B746" s="22" t="str">
        <f>IFERROR(テーブル_Swim015[[#This Row],[組]],"")</f>
        <v/>
      </c>
      <c r="C746" s="22" t="str">
        <f>IFERROR(テーブル_Swim015[[#This Row],[水路]],"")</f>
        <v/>
      </c>
      <c r="D746" s="22" t="str">
        <f t="shared" si="47"/>
        <v/>
      </c>
      <c r="E746" s="22" t="str">
        <f>IFERROR(テーブル_Swim015[[#This Row],[選手番号]],"")</f>
        <v/>
      </c>
      <c r="F746" s="22" t="str">
        <f>IFERROR(VLOOKUP(E746,Sheet3!A:H,3,0),"")</f>
        <v/>
      </c>
      <c r="G746" s="22" t="str">
        <f>IFERROR(VLOOKUP(E746,Sheet3!A:H,8,0),"")</f>
        <v/>
      </c>
      <c r="H746" s="22" t="str">
        <f>IFERROR(VLOOKUP(E746,Sheet2!A:B,2,0),"")</f>
        <v/>
      </c>
      <c r="I746" s="22" t="str">
        <f t="shared" si="48"/>
        <v/>
      </c>
      <c r="J746" s="22" t="str">
        <f t="shared" si="49"/>
        <v/>
      </c>
      <c r="K746" s="22" t="str">
        <f t="shared" si="50"/>
        <v/>
      </c>
    </row>
    <row r="747" spans="1:11" s="22" customFormat="1" x14ac:dyDescent="0.15">
      <c r="A747" s="22" t="str">
        <f>IFERROR(テーブル_Swim015[[#This Row],[競技番号]],"")</f>
        <v/>
      </c>
      <c r="B747" s="22" t="str">
        <f>IFERROR(テーブル_Swim015[[#This Row],[組]],"")</f>
        <v/>
      </c>
      <c r="C747" s="22" t="str">
        <f>IFERROR(テーブル_Swim015[[#This Row],[水路]],"")</f>
        <v/>
      </c>
      <c r="D747" s="22" t="str">
        <f t="shared" si="47"/>
        <v/>
      </c>
      <c r="E747" s="22" t="str">
        <f>IFERROR(テーブル_Swim015[[#This Row],[選手番号]],"")</f>
        <v/>
      </c>
      <c r="F747" s="22" t="str">
        <f>IFERROR(VLOOKUP(E747,Sheet3!A:H,3,0),"")</f>
        <v/>
      </c>
      <c r="G747" s="22" t="str">
        <f>IFERROR(VLOOKUP(E747,Sheet3!A:H,8,0),"")</f>
        <v/>
      </c>
      <c r="H747" s="22" t="str">
        <f>IFERROR(VLOOKUP(E747,Sheet2!A:B,2,0),"")</f>
        <v/>
      </c>
      <c r="I747" s="22" t="str">
        <f t="shared" si="48"/>
        <v/>
      </c>
      <c r="J747" s="22" t="str">
        <f t="shared" si="49"/>
        <v/>
      </c>
      <c r="K747" s="22" t="str">
        <f t="shared" si="50"/>
        <v/>
      </c>
    </row>
    <row r="748" spans="1:11" s="22" customFormat="1" x14ac:dyDescent="0.15">
      <c r="A748" s="22" t="str">
        <f>IFERROR(テーブル_Swim015[[#This Row],[競技番号]],"")</f>
        <v/>
      </c>
      <c r="B748" s="22" t="str">
        <f>IFERROR(テーブル_Swim015[[#This Row],[組]],"")</f>
        <v/>
      </c>
      <c r="C748" s="22" t="str">
        <f>IFERROR(テーブル_Swim015[[#This Row],[水路]],"")</f>
        <v/>
      </c>
      <c r="D748" s="22" t="str">
        <f t="shared" si="47"/>
        <v/>
      </c>
      <c r="E748" s="22" t="str">
        <f>IFERROR(テーブル_Swim015[[#This Row],[選手番号]],"")</f>
        <v/>
      </c>
      <c r="F748" s="22" t="str">
        <f>IFERROR(VLOOKUP(E748,Sheet3!A:H,3,0),"")</f>
        <v/>
      </c>
      <c r="G748" s="22" t="str">
        <f>IFERROR(VLOOKUP(E748,Sheet3!A:H,8,0),"")</f>
        <v/>
      </c>
      <c r="H748" s="22" t="str">
        <f>IFERROR(VLOOKUP(E748,Sheet2!A:B,2,0),"")</f>
        <v/>
      </c>
      <c r="I748" s="22" t="str">
        <f t="shared" si="48"/>
        <v/>
      </c>
      <c r="J748" s="22" t="str">
        <f t="shared" si="49"/>
        <v/>
      </c>
      <c r="K748" s="22" t="str">
        <f t="shared" si="50"/>
        <v/>
      </c>
    </row>
    <row r="749" spans="1:11" s="22" customFormat="1" x14ac:dyDescent="0.15">
      <c r="A749" s="22" t="str">
        <f>IFERROR(テーブル_Swim015[[#This Row],[競技番号]],"")</f>
        <v/>
      </c>
      <c r="B749" s="22" t="str">
        <f>IFERROR(テーブル_Swim015[[#This Row],[組]],"")</f>
        <v/>
      </c>
      <c r="C749" s="22" t="str">
        <f>IFERROR(テーブル_Swim015[[#This Row],[水路]],"")</f>
        <v/>
      </c>
      <c r="D749" s="22" t="str">
        <f t="shared" si="47"/>
        <v/>
      </c>
      <c r="E749" s="22" t="str">
        <f>IFERROR(テーブル_Swim015[[#This Row],[選手番号]],"")</f>
        <v/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48"/>
        <v/>
      </c>
      <c r="J749" s="22" t="str">
        <f t="shared" si="49"/>
        <v/>
      </c>
      <c r="K749" s="22" t="str">
        <f t="shared" si="50"/>
        <v/>
      </c>
    </row>
    <row r="750" spans="1:11" s="22" customFormat="1" x14ac:dyDescent="0.15">
      <c r="A750" s="22" t="str">
        <f>IFERROR(テーブル_Swim015[[#This Row],[競技番号]],"")</f>
        <v/>
      </c>
      <c r="B750" s="22" t="str">
        <f>IFERROR(テーブル_Swim015[[#This Row],[組]],"")</f>
        <v/>
      </c>
      <c r="C750" s="22" t="str">
        <f>IFERROR(テーブル_Swim015[[#This Row],[水路]],"")</f>
        <v/>
      </c>
      <c r="D750" s="22" t="str">
        <f t="shared" si="47"/>
        <v/>
      </c>
      <c r="E750" s="22" t="str">
        <f>IFERROR(テーブル_Swim015[[#This Row],[選手番号]],"")</f>
        <v/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48"/>
        <v/>
      </c>
      <c r="J750" s="22" t="str">
        <f t="shared" si="49"/>
        <v/>
      </c>
      <c r="K750" s="22" t="str">
        <f t="shared" si="50"/>
        <v/>
      </c>
    </row>
    <row r="751" spans="1:11" s="22" customFormat="1" x14ac:dyDescent="0.15">
      <c r="A751" s="22" t="str">
        <f>IFERROR(テーブル_Swim015[[#This Row],[競技番号]],"")</f>
        <v/>
      </c>
      <c r="B751" s="22" t="str">
        <f>IFERROR(テーブル_Swim015[[#This Row],[組]],"")</f>
        <v/>
      </c>
      <c r="C751" s="22" t="str">
        <f>IFERROR(テーブル_Swim015[[#This Row],[水路]],"")</f>
        <v/>
      </c>
      <c r="D751" s="22" t="str">
        <f t="shared" si="47"/>
        <v/>
      </c>
      <c r="E751" s="22" t="str">
        <f>IFERROR(テーブル_Swim015[[#This Row],[選手番号]],"")</f>
        <v/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/>
      </c>
      <c r="J751" s="22" t="str">
        <f t="shared" si="49"/>
        <v/>
      </c>
      <c r="K751" s="22" t="str">
        <f t="shared" si="50"/>
        <v/>
      </c>
    </row>
    <row r="752" spans="1:11" s="22" customFormat="1" x14ac:dyDescent="0.15">
      <c r="A752" s="22" t="str">
        <f>IFERROR(テーブル_Swim015[[#This Row],[競技番号]],"")</f>
        <v/>
      </c>
      <c r="B752" s="22" t="str">
        <f>IFERROR(テーブル_Swim015[[#This Row],[組]],"")</f>
        <v/>
      </c>
      <c r="C752" s="22" t="str">
        <f>IFERROR(テーブル_Swim015[[#This Row],[水路]],"")</f>
        <v/>
      </c>
      <c r="D752" s="22" t="str">
        <f t="shared" si="47"/>
        <v/>
      </c>
      <c r="E752" s="22" t="str">
        <f>IFERROR(テーブル_Swim015[[#This Row],[選手番号]],"")</f>
        <v/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48"/>
        <v/>
      </c>
      <c r="J752" s="22" t="str">
        <f t="shared" si="49"/>
        <v/>
      </c>
      <c r="K752" s="22" t="str">
        <f t="shared" si="50"/>
        <v/>
      </c>
    </row>
    <row r="753" spans="1:11" s="22" customFormat="1" x14ac:dyDescent="0.15">
      <c r="A753" s="22" t="str">
        <f>IFERROR(テーブル_Swim015[[#This Row],[競技番号]],"")</f>
        <v/>
      </c>
      <c r="B753" s="22" t="str">
        <f>IFERROR(テーブル_Swim015[[#This Row],[組]],"")</f>
        <v/>
      </c>
      <c r="C753" s="22" t="str">
        <f>IFERROR(テーブル_Swim015[[#This Row],[水路]],"")</f>
        <v/>
      </c>
      <c r="D753" s="22" t="str">
        <f t="shared" si="47"/>
        <v/>
      </c>
      <c r="E753" s="22" t="str">
        <f>IFERROR(テーブル_Swim015[[#This Row],[選手番号]],"")</f>
        <v/>
      </c>
      <c r="F753" s="22" t="str">
        <f>IFERROR(VLOOKUP(E753,Sheet3!A:H,3,0),"")</f>
        <v/>
      </c>
      <c r="G753" s="22" t="str">
        <f>IFERROR(VLOOKUP(E753,Sheet3!A:H,8,0),"")</f>
        <v/>
      </c>
      <c r="H753" s="22" t="str">
        <f>IFERROR(VLOOKUP(E753,Sheet2!A:B,2,0),"")</f>
        <v/>
      </c>
      <c r="I753" s="22" t="str">
        <f t="shared" si="48"/>
        <v/>
      </c>
      <c r="J753" s="22" t="str">
        <f t="shared" si="49"/>
        <v/>
      </c>
      <c r="K753" s="22" t="str">
        <f t="shared" si="50"/>
        <v/>
      </c>
    </row>
    <row r="754" spans="1:11" s="22" customFormat="1" x14ac:dyDescent="0.15">
      <c r="A754" s="22" t="str">
        <f>IFERROR(テーブル_Swim015[[#This Row],[競技番号]],"")</f>
        <v/>
      </c>
      <c r="B754" s="22" t="str">
        <f>IFERROR(テーブル_Swim015[[#This Row],[組]],"")</f>
        <v/>
      </c>
      <c r="C754" s="22" t="str">
        <f>IFERROR(テーブル_Swim015[[#This Row],[水路]],"")</f>
        <v/>
      </c>
      <c r="D754" s="22" t="str">
        <f t="shared" si="47"/>
        <v/>
      </c>
      <c r="E754" s="22" t="str">
        <f>IFERROR(テーブル_Swim015[[#This Row],[選手番号]],"")</f>
        <v/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48"/>
        <v/>
      </c>
      <c r="J754" s="22" t="str">
        <f t="shared" si="49"/>
        <v/>
      </c>
      <c r="K754" s="22" t="str">
        <f t="shared" si="50"/>
        <v/>
      </c>
    </row>
    <row r="755" spans="1:11" s="22" customFormat="1" x14ac:dyDescent="0.15">
      <c r="A755" s="22" t="str">
        <f>IFERROR(テーブル_Swim015[[#This Row],[競技番号]],"")</f>
        <v/>
      </c>
      <c r="B755" s="22" t="str">
        <f>IFERROR(テーブル_Swim015[[#This Row],[組]],"")</f>
        <v/>
      </c>
      <c r="C755" s="22" t="str">
        <f>IFERROR(テーブル_Swim015[[#This Row],[水路]],"")</f>
        <v/>
      </c>
      <c r="D755" s="22" t="str">
        <f t="shared" si="47"/>
        <v/>
      </c>
      <c r="E755" s="22" t="str">
        <f>IFERROR(テーブル_Swim015[[#This Row],[選手番号]],"")</f>
        <v/>
      </c>
      <c r="F755" s="22" t="str">
        <f>IFERROR(VLOOKUP(E755,Sheet3!A:H,3,0),"")</f>
        <v/>
      </c>
      <c r="G755" s="22" t="str">
        <f>IFERROR(VLOOKUP(E755,Sheet3!A:H,8,0),"")</f>
        <v/>
      </c>
      <c r="H755" s="22" t="str">
        <f>IFERROR(VLOOKUP(E755,Sheet2!A:B,2,0),"")</f>
        <v/>
      </c>
      <c r="I755" s="22" t="str">
        <f t="shared" si="48"/>
        <v/>
      </c>
      <c r="J755" s="22" t="str">
        <f t="shared" si="49"/>
        <v/>
      </c>
      <c r="K755" s="22" t="str">
        <f t="shared" si="50"/>
        <v/>
      </c>
    </row>
    <row r="756" spans="1:11" s="22" customFormat="1" x14ac:dyDescent="0.15">
      <c r="A756" s="22" t="str">
        <f>IFERROR(テーブル_Swim015[[#This Row],[競技番号]],"")</f>
        <v/>
      </c>
      <c r="B756" s="22" t="str">
        <f>IFERROR(テーブル_Swim015[[#This Row],[組]],"")</f>
        <v/>
      </c>
      <c r="C756" s="22" t="str">
        <f>IFERROR(テーブル_Swim015[[#This Row],[水路]],"")</f>
        <v/>
      </c>
      <c r="D756" s="22" t="str">
        <f t="shared" si="47"/>
        <v/>
      </c>
      <c r="E756" s="22" t="str">
        <f>IFERROR(テーブル_Swim015[[#This Row],[選手番号]],"")</f>
        <v/>
      </c>
      <c r="F756" s="22" t="str">
        <f>IFERROR(VLOOKUP(E756,Sheet3!A:H,3,0),"")</f>
        <v/>
      </c>
      <c r="G756" s="22" t="str">
        <f>IFERROR(VLOOKUP(E756,Sheet3!A:H,8,0),"")</f>
        <v/>
      </c>
      <c r="H756" s="22" t="str">
        <f>IFERROR(VLOOKUP(E756,Sheet2!A:B,2,0),"")</f>
        <v/>
      </c>
      <c r="I756" s="22" t="str">
        <f t="shared" si="48"/>
        <v/>
      </c>
      <c r="J756" s="22" t="str">
        <f t="shared" si="49"/>
        <v/>
      </c>
      <c r="K756" s="22" t="str">
        <f t="shared" si="50"/>
        <v/>
      </c>
    </row>
    <row r="757" spans="1:11" s="22" customFormat="1" x14ac:dyDescent="0.15">
      <c r="A757" s="22" t="str">
        <f>IFERROR(テーブル_Swim015[[#This Row],[競技番号]],"")</f>
        <v/>
      </c>
      <c r="B757" s="22" t="str">
        <f>IFERROR(テーブル_Swim015[[#This Row],[組]],"")</f>
        <v/>
      </c>
      <c r="C757" s="22" t="str">
        <f>IFERROR(テーブル_Swim015[[#This Row],[水路]],"")</f>
        <v/>
      </c>
      <c r="D757" s="22" t="str">
        <f t="shared" si="47"/>
        <v/>
      </c>
      <c r="E757" s="22" t="str">
        <f>IFERROR(テーブル_Swim015[[#This Row],[選手番号]],"")</f>
        <v/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/>
      </c>
      <c r="J757" s="22" t="str">
        <f t="shared" si="49"/>
        <v/>
      </c>
      <c r="K757" s="22" t="str">
        <f t="shared" si="50"/>
        <v/>
      </c>
    </row>
    <row r="758" spans="1:11" s="22" customFormat="1" x14ac:dyDescent="0.15">
      <c r="A758" s="22" t="str">
        <f>IFERROR(テーブル_Swim015[[#This Row],[競技番号]],"")</f>
        <v/>
      </c>
      <c r="B758" s="22" t="str">
        <f>IFERROR(テーブル_Swim015[[#This Row],[組]],"")</f>
        <v/>
      </c>
      <c r="C758" s="22" t="str">
        <f>IFERROR(テーブル_Swim015[[#This Row],[水路]],"")</f>
        <v/>
      </c>
      <c r="D758" s="22" t="str">
        <f t="shared" si="47"/>
        <v/>
      </c>
      <c r="E758" s="22" t="str">
        <f>IFERROR(テーブル_Swim015[[#This Row],[選手番号]],"")</f>
        <v/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48"/>
        <v/>
      </c>
      <c r="J758" s="22" t="str">
        <f t="shared" si="49"/>
        <v/>
      </c>
      <c r="K758" s="22" t="str">
        <f t="shared" si="50"/>
        <v/>
      </c>
    </row>
    <row r="759" spans="1:11" s="22" customFormat="1" x14ac:dyDescent="0.15">
      <c r="A759" s="22" t="str">
        <f>IFERROR(テーブル_Swim015[[#This Row],[競技番号]],"")</f>
        <v/>
      </c>
      <c r="B759" s="22" t="str">
        <f>IFERROR(テーブル_Swim015[[#This Row],[組]],"")</f>
        <v/>
      </c>
      <c r="C759" s="22" t="str">
        <f>IFERROR(テーブル_Swim015[[#This Row],[水路]],"")</f>
        <v/>
      </c>
      <c r="D759" s="22" t="str">
        <f t="shared" si="47"/>
        <v/>
      </c>
      <c r="E759" s="22" t="str">
        <f>IFERROR(テーブル_Swim015[[#This Row],[選手番号]],"")</f>
        <v/>
      </c>
      <c r="F759" s="22" t="str">
        <f>IFERROR(VLOOKUP(E759,Sheet3!A:H,3,0),"")</f>
        <v/>
      </c>
      <c r="G759" s="22" t="str">
        <f>IFERROR(VLOOKUP(E759,Sheet3!A:H,8,0),"")</f>
        <v/>
      </c>
      <c r="H759" s="22" t="str">
        <f>IFERROR(VLOOKUP(E759,Sheet2!A:B,2,0),"")</f>
        <v/>
      </c>
      <c r="I759" s="22" t="str">
        <f t="shared" si="48"/>
        <v/>
      </c>
      <c r="J759" s="22" t="str">
        <f t="shared" si="49"/>
        <v/>
      </c>
      <c r="K759" s="22" t="str">
        <f t="shared" si="50"/>
        <v/>
      </c>
    </row>
    <row r="760" spans="1:11" s="22" customFormat="1" x14ac:dyDescent="0.15">
      <c r="A760" s="22" t="str">
        <f>IFERROR(テーブル_Swim015[[#This Row],[競技番号]],"")</f>
        <v/>
      </c>
      <c r="B760" s="22" t="str">
        <f>IFERROR(テーブル_Swim015[[#This Row],[組]],"")</f>
        <v/>
      </c>
      <c r="C760" s="22" t="str">
        <f>IFERROR(テーブル_Swim015[[#This Row],[水路]],"")</f>
        <v/>
      </c>
      <c r="D760" s="22" t="str">
        <f t="shared" si="47"/>
        <v/>
      </c>
      <c r="E760" s="22" t="str">
        <f>IFERROR(テーブル_Swim015[[#This Row],[選手番号]],"")</f>
        <v/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48"/>
        <v/>
      </c>
      <c r="J760" s="22" t="str">
        <f t="shared" si="49"/>
        <v/>
      </c>
      <c r="K760" s="22" t="str">
        <f t="shared" si="50"/>
        <v/>
      </c>
    </row>
    <row r="761" spans="1:11" s="22" customFormat="1" x14ac:dyDescent="0.15">
      <c r="A761" s="22" t="str">
        <f>IFERROR(テーブル_Swim015[[#This Row],[競技番号]],"")</f>
        <v/>
      </c>
      <c r="B761" s="22" t="str">
        <f>IFERROR(テーブル_Swim015[[#This Row],[組]],"")</f>
        <v/>
      </c>
      <c r="C761" s="22" t="str">
        <f>IFERROR(テーブル_Swim015[[#This Row],[水路]],"")</f>
        <v/>
      </c>
      <c r="D761" s="22" t="str">
        <f t="shared" si="47"/>
        <v/>
      </c>
      <c r="E761" s="22" t="str">
        <f>IFERROR(テーブル_Swim015[[#This Row],[選手番号]],"")</f>
        <v/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/>
      </c>
      <c r="J761" s="22" t="str">
        <f t="shared" si="49"/>
        <v/>
      </c>
      <c r="K761" s="22" t="str">
        <f t="shared" si="50"/>
        <v/>
      </c>
    </row>
    <row r="762" spans="1:11" s="22" customFormat="1" x14ac:dyDescent="0.15">
      <c r="A762" s="22" t="str">
        <f>IFERROR(テーブル_Swim015[[#This Row],[競技番号]],"")</f>
        <v/>
      </c>
      <c r="B762" s="22" t="str">
        <f>IFERROR(テーブル_Swim015[[#This Row],[組]],"")</f>
        <v/>
      </c>
      <c r="C762" s="22" t="str">
        <f>IFERROR(テーブル_Swim015[[#This Row],[水路]],"")</f>
        <v/>
      </c>
      <c r="D762" s="22" t="str">
        <f t="shared" si="47"/>
        <v/>
      </c>
      <c r="E762" s="22" t="str">
        <f>IFERROR(テーブル_Swim015[[#This Row],[選手番号]],"")</f>
        <v/>
      </c>
      <c r="F762" s="22" t="str">
        <f>IFERROR(VLOOKUP(E762,Sheet3!A:H,3,0),"")</f>
        <v/>
      </c>
      <c r="G762" s="22" t="str">
        <f>IFERROR(VLOOKUP(E762,Sheet3!A:H,8,0),"")</f>
        <v/>
      </c>
      <c r="H762" s="22" t="str">
        <f>IFERROR(VLOOKUP(E762,Sheet2!A:B,2,0),"")</f>
        <v/>
      </c>
      <c r="I762" s="22" t="str">
        <f t="shared" si="48"/>
        <v/>
      </c>
      <c r="J762" s="22" t="str">
        <f t="shared" si="49"/>
        <v/>
      </c>
      <c r="K762" s="22" t="str">
        <f t="shared" si="50"/>
        <v/>
      </c>
    </row>
    <row r="763" spans="1:11" s="22" customFormat="1" x14ac:dyDescent="0.15">
      <c r="A763" s="22" t="str">
        <f>IFERROR(テーブル_Swim015[[#This Row],[競技番号]],"")</f>
        <v/>
      </c>
      <c r="B763" s="22" t="str">
        <f>IFERROR(テーブル_Swim015[[#This Row],[組]],"")</f>
        <v/>
      </c>
      <c r="C763" s="22" t="str">
        <f>IFERROR(テーブル_Swim015[[#This Row],[水路]],"")</f>
        <v/>
      </c>
      <c r="D763" s="22" t="str">
        <f t="shared" si="47"/>
        <v/>
      </c>
      <c r="E763" s="22" t="str">
        <f>IFERROR(テーブル_Swim015[[#This Row],[選手番号]],"")</f>
        <v/>
      </c>
      <c r="F763" s="22" t="str">
        <f>IFERROR(VLOOKUP(E763,Sheet3!A:H,3,0),"")</f>
        <v/>
      </c>
      <c r="G763" s="22" t="str">
        <f>IFERROR(VLOOKUP(E763,Sheet3!A:H,8,0),"")</f>
        <v/>
      </c>
      <c r="H763" s="22" t="str">
        <f>IFERROR(VLOOKUP(E763,Sheet2!A:B,2,0),"")</f>
        <v/>
      </c>
      <c r="I763" s="22" t="str">
        <f t="shared" si="48"/>
        <v/>
      </c>
      <c r="J763" s="22" t="str">
        <f t="shared" si="49"/>
        <v/>
      </c>
      <c r="K763" s="22" t="str">
        <f t="shared" si="50"/>
        <v/>
      </c>
    </row>
    <row r="764" spans="1:11" s="22" customFormat="1" x14ac:dyDescent="0.15">
      <c r="A764" s="22" t="str">
        <f>IFERROR(テーブル_Swim015[[#This Row],[競技番号]],"")</f>
        <v/>
      </c>
      <c r="B764" s="22" t="str">
        <f>IFERROR(テーブル_Swim015[[#This Row],[組]],"")</f>
        <v/>
      </c>
      <c r="C764" s="22" t="str">
        <f>IFERROR(テーブル_Swim015[[#This Row],[水路]],"")</f>
        <v/>
      </c>
      <c r="D764" s="22" t="str">
        <f t="shared" si="47"/>
        <v/>
      </c>
      <c r="E764" s="22" t="str">
        <f>IFERROR(テーブル_Swim015[[#This Row],[選手番号]],"")</f>
        <v/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48"/>
        <v/>
      </c>
      <c r="J764" s="22" t="str">
        <f t="shared" si="49"/>
        <v/>
      </c>
      <c r="K764" s="22" t="str">
        <f t="shared" si="50"/>
        <v/>
      </c>
    </row>
    <row r="765" spans="1:11" s="22" customFormat="1" x14ac:dyDescent="0.15">
      <c r="A765" s="22" t="str">
        <f>IFERROR(テーブル_Swim015[[#This Row],[競技番号]],"")</f>
        <v/>
      </c>
      <c r="B765" s="22" t="str">
        <f>IFERROR(テーブル_Swim015[[#This Row],[組]],"")</f>
        <v/>
      </c>
      <c r="C765" s="22" t="str">
        <f>IFERROR(テーブル_Swim015[[#This Row],[水路]],"")</f>
        <v/>
      </c>
      <c r="D765" s="22" t="str">
        <f t="shared" si="47"/>
        <v/>
      </c>
      <c r="E765" s="22" t="str">
        <f>IFERROR(テーブル_Swim015[[#This Row],[選手番号]],"")</f>
        <v/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48"/>
        <v/>
      </c>
      <c r="J765" s="22" t="str">
        <f t="shared" si="49"/>
        <v/>
      </c>
      <c r="K765" s="22" t="str">
        <f t="shared" si="50"/>
        <v/>
      </c>
    </row>
    <row r="766" spans="1:11" s="22" customFormat="1" x14ac:dyDescent="0.15">
      <c r="A766" s="22" t="str">
        <f>IFERROR(テーブル_Swim015[[#This Row],[競技番号]],"")</f>
        <v/>
      </c>
      <c r="B766" s="22" t="str">
        <f>IFERROR(テーブル_Swim015[[#This Row],[組]],"")</f>
        <v/>
      </c>
      <c r="C766" s="22" t="str">
        <f>IFERROR(テーブル_Swim015[[#This Row],[水路]],"")</f>
        <v/>
      </c>
      <c r="D766" s="22" t="str">
        <f t="shared" si="47"/>
        <v/>
      </c>
      <c r="E766" s="22" t="str">
        <f>IFERROR(テーブル_Swim015[[#This Row],[選手番号]],"")</f>
        <v/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48"/>
        <v/>
      </c>
      <c r="J766" s="22" t="str">
        <f t="shared" si="49"/>
        <v/>
      </c>
      <c r="K766" s="22" t="str">
        <f t="shared" si="50"/>
        <v/>
      </c>
    </row>
    <row r="767" spans="1:11" s="22" customFormat="1" x14ac:dyDescent="0.15">
      <c r="A767" s="22" t="str">
        <f>IFERROR(テーブル_Swim015[[#This Row],[競技番号]],"")</f>
        <v/>
      </c>
      <c r="B767" s="22" t="str">
        <f>IFERROR(テーブル_Swim015[[#This Row],[組]],"")</f>
        <v/>
      </c>
      <c r="C767" s="22" t="str">
        <f>IFERROR(テーブル_Swim015[[#This Row],[水路]],"")</f>
        <v/>
      </c>
      <c r="D767" s="22" t="str">
        <f t="shared" si="47"/>
        <v/>
      </c>
      <c r="E767" s="22" t="str">
        <f>IFERROR(テーブル_Swim015[[#This Row],[選手番号]],"")</f>
        <v/>
      </c>
      <c r="F767" s="22" t="str">
        <f>IFERROR(VLOOKUP(E767,Sheet3!A:H,3,0),"")</f>
        <v/>
      </c>
      <c r="G767" s="22" t="str">
        <f>IFERROR(VLOOKUP(E767,Sheet3!A:H,8,0),"")</f>
        <v/>
      </c>
      <c r="H767" s="22" t="str">
        <f>IFERROR(VLOOKUP(E767,Sheet2!A:B,2,0),"")</f>
        <v/>
      </c>
      <c r="I767" s="22" t="str">
        <f t="shared" si="48"/>
        <v/>
      </c>
      <c r="J767" s="22" t="str">
        <f t="shared" si="49"/>
        <v/>
      </c>
      <c r="K767" s="22" t="str">
        <f t="shared" si="50"/>
        <v/>
      </c>
    </row>
    <row r="768" spans="1:11" s="22" customFormat="1" x14ac:dyDescent="0.15">
      <c r="A768" s="22" t="str">
        <f>IFERROR(テーブル_Swim015[[#This Row],[競技番号]],"")</f>
        <v/>
      </c>
      <c r="B768" s="22" t="str">
        <f>IFERROR(テーブル_Swim015[[#This Row],[組]],"")</f>
        <v/>
      </c>
      <c r="C768" s="22" t="str">
        <f>IFERROR(テーブル_Swim015[[#This Row],[水路]],"")</f>
        <v/>
      </c>
      <c r="D768" s="22" t="str">
        <f t="shared" si="47"/>
        <v/>
      </c>
      <c r="E768" s="22" t="str">
        <f>IFERROR(テーブル_Swim015[[#This Row],[選手番号]],"")</f>
        <v/>
      </c>
      <c r="F768" s="22" t="str">
        <f>IFERROR(VLOOKUP(E768,Sheet3!A:H,3,0),"")</f>
        <v/>
      </c>
      <c r="G768" s="22" t="str">
        <f>IFERROR(VLOOKUP(E768,Sheet3!A:H,8,0),"")</f>
        <v/>
      </c>
      <c r="H768" s="22" t="str">
        <f>IFERROR(VLOOKUP(E768,Sheet2!A:B,2,0),"")</f>
        <v/>
      </c>
      <c r="I768" s="22" t="str">
        <f t="shared" si="48"/>
        <v/>
      </c>
      <c r="J768" s="22" t="str">
        <f t="shared" si="49"/>
        <v/>
      </c>
      <c r="K768" s="22" t="str">
        <f t="shared" si="50"/>
        <v/>
      </c>
    </row>
    <row r="769" spans="1:11" s="22" customFormat="1" x14ac:dyDescent="0.15">
      <c r="A769" s="22" t="str">
        <f>IFERROR(テーブル_Swim015[[#This Row],[競技番号]],"")</f>
        <v/>
      </c>
      <c r="B769" s="22" t="str">
        <f>IFERROR(テーブル_Swim015[[#This Row],[組]],"")</f>
        <v/>
      </c>
      <c r="C769" s="22" t="str">
        <f>IFERROR(テーブル_Swim015[[#This Row],[水路]],"")</f>
        <v/>
      </c>
      <c r="D769" s="22" t="str">
        <f t="shared" si="47"/>
        <v/>
      </c>
      <c r="E769" s="22" t="str">
        <f>IFERROR(テーブル_Swim015[[#This Row],[選手番号]],"")</f>
        <v/>
      </c>
      <c r="F769" s="22" t="str">
        <f>IFERROR(VLOOKUP(E769,Sheet3!A:H,3,0),"")</f>
        <v/>
      </c>
      <c r="G769" s="22" t="str">
        <f>IFERROR(VLOOKUP(E769,Sheet3!A:H,8,0),"")</f>
        <v/>
      </c>
      <c r="H769" s="22" t="str">
        <f>IFERROR(VLOOKUP(E769,Sheet2!A:B,2,0),"")</f>
        <v/>
      </c>
      <c r="I769" s="22" t="str">
        <f t="shared" si="48"/>
        <v/>
      </c>
      <c r="J769" s="22" t="str">
        <f t="shared" si="49"/>
        <v/>
      </c>
      <c r="K769" s="22" t="str">
        <f t="shared" si="50"/>
        <v/>
      </c>
    </row>
    <row r="770" spans="1:11" s="22" customFormat="1" x14ac:dyDescent="0.15">
      <c r="A770" s="22" t="str">
        <f>IFERROR(テーブル_Swim015[[#This Row],[競技番号]],"")</f>
        <v/>
      </c>
      <c r="B770" s="22" t="str">
        <f>IFERROR(テーブル_Swim015[[#This Row],[組]],"")</f>
        <v/>
      </c>
      <c r="C770" s="22" t="str">
        <f>IFERROR(テーブル_Swim015[[#This Row],[水路]],"")</f>
        <v/>
      </c>
      <c r="D770" s="22" t="str">
        <f t="shared" si="47"/>
        <v/>
      </c>
      <c r="E770" s="22" t="str">
        <f>IFERROR(テーブル_Swim015[[#This Row],[選手番号]],"")</f>
        <v/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48"/>
        <v/>
      </c>
      <c r="J770" s="22" t="str">
        <f t="shared" si="49"/>
        <v/>
      </c>
      <c r="K770" s="22" t="str">
        <f t="shared" si="50"/>
        <v/>
      </c>
    </row>
    <row r="771" spans="1:11" s="22" customFormat="1" x14ac:dyDescent="0.15">
      <c r="A771" s="22" t="str">
        <f>IFERROR(テーブル_Swim015[[#This Row],[競技番号]],"")</f>
        <v/>
      </c>
      <c r="B771" s="22" t="str">
        <f>IFERROR(テーブル_Swim015[[#This Row],[組]],"")</f>
        <v/>
      </c>
      <c r="C771" s="22" t="str">
        <f>IFERROR(テーブル_Swim015[[#This Row],[水路]],"")</f>
        <v/>
      </c>
      <c r="D771" s="22" t="str">
        <f t="shared" ref="D771:D834" si="51">CONCATENATE(A771,B771,C771)</f>
        <v/>
      </c>
      <c r="E771" s="22" t="str">
        <f>IFERROR(テーブル_Swim015[[#This Row],[選手番号]],"")</f>
        <v/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48"/>
        <v/>
      </c>
      <c r="J771" s="22" t="str">
        <f t="shared" si="49"/>
        <v/>
      </c>
      <c r="K771" s="22" t="str">
        <f t="shared" si="50"/>
        <v/>
      </c>
    </row>
    <row r="772" spans="1:11" s="22" customFormat="1" x14ac:dyDescent="0.15">
      <c r="A772" s="22" t="str">
        <f>IFERROR(テーブル_Swim015[[#This Row],[競技番号]],"")</f>
        <v/>
      </c>
      <c r="B772" s="22" t="str">
        <f>IFERROR(テーブル_Swim015[[#This Row],[組]],"")</f>
        <v/>
      </c>
      <c r="C772" s="22" t="str">
        <f>IFERROR(テーブル_Swim015[[#This Row],[水路]],"")</f>
        <v/>
      </c>
      <c r="D772" s="22" t="str">
        <f t="shared" si="51"/>
        <v/>
      </c>
      <c r="E772" s="22" t="str">
        <f>IFERROR(テーブル_Swim015[[#This Row],[選手番号]],"")</f>
        <v/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/>
      </c>
      <c r="J772" s="22" t="str">
        <f t="shared" si="49"/>
        <v/>
      </c>
      <c r="K772" s="22" t="str">
        <f t="shared" si="50"/>
        <v/>
      </c>
    </row>
    <row r="773" spans="1:11" s="22" customFormat="1" x14ac:dyDescent="0.15">
      <c r="A773" s="22" t="str">
        <f>IFERROR(テーブル_Swim015[[#This Row],[競技番号]],"")</f>
        <v/>
      </c>
      <c r="B773" s="22" t="str">
        <f>IFERROR(テーブル_Swim015[[#This Row],[組]],"")</f>
        <v/>
      </c>
      <c r="C773" s="22" t="str">
        <f>IFERROR(テーブル_Swim015[[#This Row],[水路]],"")</f>
        <v/>
      </c>
      <c r="D773" s="22" t="str">
        <f t="shared" si="51"/>
        <v/>
      </c>
      <c r="E773" s="22" t="str">
        <f>IFERROR(テーブル_Swim015[[#This Row],[選手番号]],"")</f>
        <v/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48"/>
        <v/>
      </c>
      <c r="J773" s="22" t="str">
        <f t="shared" si="49"/>
        <v/>
      </c>
      <c r="K773" s="22" t="str">
        <f t="shared" si="50"/>
        <v/>
      </c>
    </row>
    <row r="774" spans="1:11" s="22" customFormat="1" x14ac:dyDescent="0.15">
      <c r="A774" s="22" t="str">
        <f>IFERROR(テーブル_Swim015[[#This Row],[競技番号]],"")</f>
        <v/>
      </c>
      <c r="B774" s="22" t="str">
        <f>IFERROR(テーブル_Swim015[[#This Row],[組]],"")</f>
        <v/>
      </c>
      <c r="C774" s="22" t="str">
        <f>IFERROR(テーブル_Swim015[[#This Row],[水路]],"")</f>
        <v/>
      </c>
      <c r="D774" s="22" t="str">
        <f t="shared" si="51"/>
        <v/>
      </c>
      <c r="E774" s="22" t="str">
        <f>IFERROR(テーブル_Swim015[[#This Row],[選手番号]],"")</f>
        <v/>
      </c>
      <c r="F774" s="22" t="str">
        <f>IFERROR(VLOOKUP(E774,Sheet3!A:H,3,0),"")</f>
        <v/>
      </c>
      <c r="G774" s="22" t="str">
        <f>IFERROR(VLOOKUP(E774,Sheet3!A:H,8,0),"")</f>
        <v/>
      </c>
      <c r="H774" s="22" t="str">
        <f>IFERROR(VLOOKUP(E774,Sheet2!A:B,2,0),"")</f>
        <v/>
      </c>
      <c r="I774" s="22" t="str">
        <f t="shared" si="48"/>
        <v/>
      </c>
      <c r="J774" s="22" t="str">
        <f t="shared" si="49"/>
        <v/>
      </c>
      <c r="K774" s="22" t="str">
        <f t="shared" si="50"/>
        <v/>
      </c>
    </row>
    <row r="775" spans="1:11" s="22" customFormat="1" x14ac:dyDescent="0.15">
      <c r="A775" s="22" t="str">
        <f>IFERROR(テーブル_Swim015[[#This Row],[競技番号]],"")</f>
        <v/>
      </c>
      <c r="B775" s="22" t="str">
        <f>IFERROR(テーブル_Swim015[[#This Row],[組]],"")</f>
        <v/>
      </c>
      <c r="C775" s="22" t="str">
        <f>IFERROR(テーブル_Swim015[[#This Row],[水路]],"")</f>
        <v/>
      </c>
      <c r="D775" s="22" t="str">
        <f t="shared" si="51"/>
        <v/>
      </c>
      <c r="E775" s="22" t="str">
        <f>IFERROR(テーブル_Swim015[[#This Row],[選手番号]],"")</f>
        <v/>
      </c>
      <c r="F775" s="22" t="str">
        <f>IFERROR(VLOOKUP(E775,Sheet3!A:H,3,0),"")</f>
        <v/>
      </c>
      <c r="G775" s="22" t="str">
        <f>IFERROR(VLOOKUP(E775,Sheet3!A:H,8,0),"")</f>
        <v/>
      </c>
      <c r="H775" s="22" t="str">
        <f>IFERROR(VLOOKUP(E775,Sheet2!A:B,2,0),"")</f>
        <v/>
      </c>
      <c r="I775" s="22" t="str">
        <f t="shared" si="48"/>
        <v/>
      </c>
      <c r="J775" s="22" t="str">
        <f t="shared" si="49"/>
        <v/>
      </c>
      <c r="K775" s="22" t="str">
        <f t="shared" si="50"/>
        <v/>
      </c>
    </row>
    <row r="776" spans="1:11" s="22" customFormat="1" x14ac:dyDescent="0.15">
      <c r="A776" s="22" t="str">
        <f>IFERROR(テーブル_Swim015[[#This Row],[競技番号]],"")</f>
        <v/>
      </c>
      <c r="B776" s="22" t="str">
        <f>IFERROR(テーブル_Swim015[[#This Row],[組]],"")</f>
        <v/>
      </c>
      <c r="C776" s="22" t="str">
        <f>IFERROR(テーブル_Swim015[[#This Row],[水路]],"")</f>
        <v/>
      </c>
      <c r="D776" s="22" t="str">
        <f t="shared" si="51"/>
        <v/>
      </c>
      <c r="E776" s="22" t="str">
        <f>IFERROR(テーブル_Swim015[[#This Row],[選手番号]],"")</f>
        <v/>
      </c>
      <c r="F776" s="22" t="str">
        <f>IFERROR(VLOOKUP(E776,Sheet3!A:H,3,0),"")</f>
        <v/>
      </c>
      <c r="G776" s="22" t="str">
        <f>IFERROR(VLOOKUP(E776,Sheet3!A:H,8,0),"")</f>
        <v/>
      </c>
      <c r="H776" s="22" t="str">
        <f>IFERROR(VLOOKUP(E776,Sheet2!A:B,2,0),"")</f>
        <v/>
      </c>
      <c r="I776" s="22" t="str">
        <f t="shared" si="48"/>
        <v/>
      </c>
      <c r="J776" s="22" t="str">
        <f t="shared" si="49"/>
        <v/>
      </c>
      <c r="K776" s="22" t="str">
        <f t="shared" si="50"/>
        <v/>
      </c>
    </row>
    <row r="777" spans="1:11" s="22" customFormat="1" x14ac:dyDescent="0.15">
      <c r="A777" s="22" t="str">
        <f>IFERROR(テーブル_Swim015[[#This Row],[競技番号]],"")</f>
        <v/>
      </c>
      <c r="B777" s="22" t="str">
        <f>IFERROR(テーブル_Swim015[[#This Row],[組]],"")</f>
        <v/>
      </c>
      <c r="C777" s="22" t="str">
        <f>IFERROR(テーブル_Swim015[[#This Row],[水路]],"")</f>
        <v/>
      </c>
      <c r="D777" s="22" t="str">
        <f t="shared" si="51"/>
        <v/>
      </c>
      <c r="E777" s="22" t="str">
        <f>IFERROR(テーブル_Swim015[[#This Row],[選手番号]],"")</f>
        <v/>
      </c>
      <c r="F777" s="22" t="str">
        <f>IFERROR(VLOOKUP(E777,Sheet3!A:H,3,0),"")</f>
        <v/>
      </c>
      <c r="G777" s="22" t="str">
        <f>IFERROR(VLOOKUP(E777,Sheet3!A:H,8,0),"")</f>
        <v/>
      </c>
      <c r="H777" s="22" t="str">
        <f>IFERROR(VLOOKUP(E777,Sheet2!A:B,2,0),"")</f>
        <v/>
      </c>
      <c r="I777" s="22" t="str">
        <f t="shared" si="48"/>
        <v/>
      </c>
      <c r="J777" s="22" t="str">
        <f t="shared" si="49"/>
        <v/>
      </c>
      <c r="K777" s="22" t="str">
        <f t="shared" si="50"/>
        <v/>
      </c>
    </row>
    <row r="778" spans="1:11" s="22" customFormat="1" x14ac:dyDescent="0.15">
      <c r="A778" s="22" t="str">
        <f>IFERROR(テーブル_Swim015[[#This Row],[競技番号]],"")</f>
        <v/>
      </c>
      <c r="B778" s="22" t="str">
        <f>IFERROR(テーブル_Swim015[[#This Row],[組]],"")</f>
        <v/>
      </c>
      <c r="C778" s="22" t="str">
        <f>IFERROR(テーブル_Swim015[[#This Row],[水路]],"")</f>
        <v/>
      </c>
      <c r="D778" s="22" t="str">
        <f t="shared" si="51"/>
        <v/>
      </c>
      <c r="E778" s="22" t="str">
        <f>IFERROR(テーブル_Swim015[[#This Row],[選手番号]],"")</f>
        <v/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48"/>
        <v/>
      </c>
      <c r="J778" s="22" t="str">
        <f t="shared" si="49"/>
        <v/>
      </c>
      <c r="K778" s="22" t="str">
        <f t="shared" si="50"/>
        <v/>
      </c>
    </row>
    <row r="779" spans="1:11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51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48"/>
        <v/>
      </c>
      <c r="J779" s="22" t="str">
        <f t="shared" si="49"/>
        <v/>
      </c>
      <c r="K779" s="22" t="str">
        <f t="shared" si="50"/>
        <v/>
      </c>
    </row>
    <row r="780" spans="1:11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51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48"/>
        <v/>
      </c>
      <c r="J780" s="22" t="str">
        <f t="shared" si="49"/>
        <v/>
      </c>
      <c r="K780" s="22" t="str">
        <f t="shared" si="50"/>
        <v/>
      </c>
    </row>
    <row r="781" spans="1:11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51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48"/>
        <v/>
      </c>
      <c r="J781" s="22" t="str">
        <f t="shared" si="49"/>
        <v/>
      </c>
      <c r="K781" s="22" t="str">
        <f t="shared" si="50"/>
        <v/>
      </c>
    </row>
    <row r="782" spans="1:11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51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48"/>
        <v/>
      </c>
      <c r="J782" s="22" t="str">
        <f t="shared" si="49"/>
        <v/>
      </c>
      <c r="K782" s="22" t="str">
        <f t="shared" si="50"/>
        <v/>
      </c>
    </row>
    <row r="783" spans="1:11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51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48"/>
        <v/>
      </c>
      <c r="J783" s="22" t="str">
        <f t="shared" si="49"/>
        <v/>
      </c>
      <c r="K783" s="22" t="str">
        <f t="shared" si="50"/>
        <v/>
      </c>
    </row>
    <row r="784" spans="1:11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51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48"/>
        <v/>
      </c>
      <c r="J784" s="22" t="str">
        <f t="shared" si="49"/>
        <v/>
      </c>
      <c r="K784" s="22" t="str">
        <f t="shared" si="50"/>
        <v/>
      </c>
    </row>
    <row r="785" spans="1:11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51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48"/>
        <v/>
      </c>
      <c r="J785" s="22" t="str">
        <f t="shared" si="49"/>
        <v/>
      </c>
      <c r="K785" s="22" t="str">
        <f t="shared" si="50"/>
        <v/>
      </c>
    </row>
    <row r="786" spans="1:11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51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/>
      </c>
      <c r="J786" s="22" t="str">
        <f t="shared" si="49"/>
        <v/>
      </c>
      <c r="K786" s="22" t="str">
        <f t="shared" si="50"/>
        <v/>
      </c>
    </row>
    <row r="787" spans="1:11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51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/>
      </c>
      <c r="J787" s="22" t="str">
        <f t="shared" ref="J787:J850" si="53">B787</f>
        <v/>
      </c>
      <c r="K787" s="22" t="str">
        <f t="shared" ref="K787:K850" si="54">C787</f>
        <v/>
      </c>
    </row>
    <row r="788" spans="1:11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51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52"/>
        <v/>
      </c>
      <c r="J788" s="22" t="str">
        <f t="shared" si="53"/>
        <v/>
      </c>
      <c r="K788" s="22" t="str">
        <f t="shared" si="54"/>
        <v/>
      </c>
    </row>
    <row r="789" spans="1:11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51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52"/>
        <v/>
      </c>
      <c r="J789" s="22" t="str">
        <f t="shared" si="53"/>
        <v/>
      </c>
      <c r="K789" s="22" t="str">
        <f t="shared" si="54"/>
        <v/>
      </c>
    </row>
    <row r="790" spans="1:11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51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52"/>
        <v/>
      </c>
      <c r="J790" s="22" t="str">
        <f t="shared" si="53"/>
        <v/>
      </c>
      <c r="K790" s="22" t="str">
        <f t="shared" si="54"/>
        <v/>
      </c>
    </row>
    <row r="791" spans="1:11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51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/>
      </c>
      <c r="J791" s="22" t="str">
        <f t="shared" si="53"/>
        <v/>
      </c>
      <c r="K791" s="22" t="str">
        <f t="shared" si="54"/>
        <v/>
      </c>
    </row>
    <row r="792" spans="1:11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51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/>
      </c>
      <c r="J792" s="22" t="str">
        <f t="shared" si="53"/>
        <v/>
      </c>
      <c r="K792" s="22" t="str">
        <f t="shared" si="54"/>
        <v/>
      </c>
    </row>
    <row r="793" spans="1:11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51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/>
      </c>
      <c r="J793" s="22" t="str">
        <f t="shared" si="53"/>
        <v/>
      </c>
      <c r="K793" s="22" t="str">
        <f t="shared" si="54"/>
        <v/>
      </c>
    </row>
    <row r="794" spans="1:11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51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52"/>
        <v/>
      </c>
      <c r="J794" s="22" t="str">
        <f t="shared" si="53"/>
        <v/>
      </c>
      <c r="K794" s="22" t="str">
        <f t="shared" si="54"/>
        <v/>
      </c>
    </row>
    <row r="795" spans="1:11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51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52"/>
        <v/>
      </c>
      <c r="J795" s="22" t="str">
        <f t="shared" si="53"/>
        <v/>
      </c>
      <c r="K795" s="22" t="str">
        <f t="shared" si="54"/>
        <v/>
      </c>
    </row>
    <row r="796" spans="1:11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51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52"/>
        <v/>
      </c>
      <c r="J796" s="22" t="str">
        <f t="shared" si="53"/>
        <v/>
      </c>
      <c r="K796" s="22" t="str">
        <f t="shared" si="54"/>
        <v/>
      </c>
    </row>
    <row r="797" spans="1:11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51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52"/>
        <v/>
      </c>
      <c r="J797" s="22" t="str">
        <f t="shared" si="53"/>
        <v/>
      </c>
      <c r="K797" s="22" t="str">
        <f t="shared" si="54"/>
        <v/>
      </c>
    </row>
    <row r="798" spans="1:11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51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52"/>
        <v/>
      </c>
      <c r="J798" s="22" t="str">
        <f t="shared" si="53"/>
        <v/>
      </c>
      <c r="K798" s="22" t="str">
        <f t="shared" si="54"/>
        <v/>
      </c>
    </row>
    <row r="799" spans="1:11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51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/>
      </c>
      <c r="J799" s="22" t="str">
        <f t="shared" si="53"/>
        <v/>
      </c>
      <c r="K799" s="22" t="str">
        <f t="shared" si="54"/>
        <v/>
      </c>
    </row>
    <row r="800" spans="1:11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51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52"/>
        <v/>
      </c>
      <c r="J800" s="22" t="str">
        <f t="shared" si="53"/>
        <v/>
      </c>
      <c r="K800" s="22" t="str">
        <f t="shared" si="54"/>
        <v/>
      </c>
    </row>
    <row r="801" spans="1:11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51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52"/>
        <v/>
      </c>
      <c r="J801" s="22" t="str">
        <f t="shared" si="53"/>
        <v/>
      </c>
      <c r="K801" s="22" t="str">
        <f t="shared" si="54"/>
        <v/>
      </c>
    </row>
    <row r="802" spans="1:11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51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52"/>
        <v/>
      </c>
      <c r="J802" s="22" t="str">
        <f t="shared" si="53"/>
        <v/>
      </c>
      <c r="K802" s="22" t="str">
        <f t="shared" si="54"/>
        <v/>
      </c>
    </row>
    <row r="803" spans="1:11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51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52"/>
        <v/>
      </c>
      <c r="J803" s="22" t="str">
        <f t="shared" si="53"/>
        <v/>
      </c>
      <c r="K803" s="22" t="str">
        <f t="shared" si="54"/>
        <v/>
      </c>
    </row>
    <row r="804" spans="1:11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51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/>
      </c>
      <c r="J804" s="22" t="str">
        <f t="shared" si="53"/>
        <v/>
      </c>
      <c r="K804" s="22" t="str">
        <f t="shared" si="54"/>
        <v/>
      </c>
    </row>
    <row r="805" spans="1:11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51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52"/>
        <v/>
      </c>
      <c r="J805" s="22" t="str">
        <f t="shared" si="53"/>
        <v/>
      </c>
      <c r="K805" s="22" t="str">
        <f t="shared" si="54"/>
        <v/>
      </c>
    </row>
    <row r="806" spans="1:11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51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52"/>
        <v/>
      </c>
      <c r="J806" s="22" t="str">
        <f t="shared" si="53"/>
        <v/>
      </c>
      <c r="K806" s="22" t="str">
        <f t="shared" si="54"/>
        <v/>
      </c>
    </row>
    <row r="807" spans="1:11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51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/>
      </c>
      <c r="J807" s="22" t="str">
        <f t="shared" si="53"/>
        <v/>
      </c>
      <c r="K807" s="22" t="str">
        <f t="shared" si="54"/>
        <v/>
      </c>
    </row>
    <row r="808" spans="1:11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51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/>
      </c>
      <c r="J808" s="22" t="str">
        <f t="shared" si="53"/>
        <v/>
      </c>
      <c r="K808" s="22" t="str">
        <f t="shared" si="54"/>
        <v/>
      </c>
    </row>
    <row r="809" spans="1:11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51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/>
      </c>
      <c r="J809" s="22" t="str">
        <f t="shared" si="53"/>
        <v/>
      </c>
      <c r="K809" s="22" t="str">
        <f t="shared" si="54"/>
        <v/>
      </c>
    </row>
    <row r="810" spans="1:11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51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/>
      </c>
      <c r="J810" s="22" t="str">
        <f t="shared" si="53"/>
        <v/>
      </c>
      <c r="K810" s="22" t="str">
        <f t="shared" si="54"/>
        <v/>
      </c>
    </row>
    <row r="811" spans="1:11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51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/>
      </c>
      <c r="J811" s="22" t="str">
        <f t="shared" si="53"/>
        <v/>
      </c>
      <c r="K811" s="22" t="str">
        <f t="shared" si="54"/>
        <v/>
      </c>
    </row>
    <row r="812" spans="1:11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51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/>
      </c>
      <c r="J812" s="22" t="str">
        <f t="shared" si="53"/>
        <v/>
      </c>
      <c r="K812" s="22" t="str">
        <f t="shared" si="54"/>
        <v/>
      </c>
    </row>
    <row r="813" spans="1:11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51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/>
      </c>
      <c r="J813" s="22" t="str">
        <f t="shared" si="53"/>
        <v/>
      </c>
      <c r="K813" s="22" t="str">
        <f t="shared" si="54"/>
        <v/>
      </c>
    </row>
    <row r="814" spans="1:11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51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/>
      </c>
      <c r="J814" s="22" t="str">
        <f t="shared" si="53"/>
        <v/>
      </c>
      <c r="K814" s="22" t="str">
        <f t="shared" si="54"/>
        <v/>
      </c>
    </row>
    <row r="815" spans="1:11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51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/>
      </c>
      <c r="J815" s="22" t="str">
        <f t="shared" si="53"/>
        <v/>
      </c>
      <c r="K815" s="22" t="str">
        <f t="shared" si="54"/>
        <v/>
      </c>
    </row>
    <row r="816" spans="1:11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51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/>
      </c>
      <c r="J816" s="22" t="str">
        <f t="shared" si="53"/>
        <v/>
      </c>
      <c r="K816" s="22" t="str">
        <f t="shared" si="54"/>
        <v/>
      </c>
    </row>
    <row r="817" spans="1:11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51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/>
      </c>
      <c r="J817" s="22" t="str">
        <f t="shared" si="53"/>
        <v/>
      </c>
      <c r="K817" s="22" t="str">
        <f t="shared" si="54"/>
        <v/>
      </c>
    </row>
    <row r="818" spans="1:11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51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/>
      </c>
      <c r="J818" s="22" t="str">
        <f t="shared" si="53"/>
        <v/>
      </c>
      <c r="K818" s="22" t="str">
        <f t="shared" si="54"/>
        <v/>
      </c>
    </row>
    <row r="819" spans="1:11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51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/>
      </c>
      <c r="J819" s="22" t="str">
        <f t="shared" si="53"/>
        <v/>
      </c>
      <c r="K819" s="22" t="str">
        <f t="shared" si="54"/>
        <v/>
      </c>
    </row>
    <row r="820" spans="1:11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51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/>
      </c>
      <c r="J820" s="22" t="str">
        <f t="shared" si="53"/>
        <v/>
      </c>
      <c r="K820" s="22" t="str">
        <f t="shared" si="54"/>
        <v/>
      </c>
    </row>
    <row r="821" spans="1:11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51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/>
      </c>
      <c r="J821" s="22" t="str">
        <f t="shared" si="53"/>
        <v/>
      </c>
      <c r="K821" s="22" t="str">
        <f t="shared" si="54"/>
        <v/>
      </c>
    </row>
    <row r="822" spans="1:11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51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/>
      </c>
      <c r="J822" s="22" t="str">
        <f t="shared" si="53"/>
        <v/>
      </c>
      <c r="K822" s="22" t="str">
        <f t="shared" si="54"/>
        <v/>
      </c>
    </row>
    <row r="823" spans="1:11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51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/>
      </c>
      <c r="J823" s="22" t="str">
        <f t="shared" si="53"/>
        <v/>
      </c>
      <c r="K823" s="22" t="str">
        <f t="shared" si="54"/>
        <v/>
      </c>
    </row>
    <row r="824" spans="1:11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51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/>
      </c>
      <c r="J824" s="22" t="str">
        <f t="shared" si="53"/>
        <v/>
      </c>
      <c r="K824" s="22" t="str">
        <f t="shared" si="54"/>
        <v/>
      </c>
    </row>
    <row r="825" spans="1:11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51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/>
      </c>
      <c r="J825" s="22" t="str">
        <f t="shared" si="53"/>
        <v/>
      </c>
      <c r="K825" s="22" t="str">
        <f t="shared" si="54"/>
        <v/>
      </c>
    </row>
    <row r="826" spans="1:11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51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/>
      </c>
      <c r="J826" s="22" t="str">
        <f t="shared" si="53"/>
        <v/>
      </c>
      <c r="K826" s="22" t="str">
        <f t="shared" si="54"/>
        <v/>
      </c>
    </row>
    <row r="827" spans="1:11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51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/>
      </c>
      <c r="J827" s="22" t="str">
        <f t="shared" si="53"/>
        <v/>
      </c>
      <c r="K827" s="22" t="str">
        <f t="shared" si="54"/>
        <v/>
      </c>
    </row>
    <row r="828" spans="1:11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51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/>
      </c>
      <c r="J828" s="22" t="str">
        <f t="shared" si="53"/>
        <v/>
      </c>
      <c r="K828" s="22" t="str">
        <f t="shared" si="54"/>
        <v/>
      </c>
    </row>
    <row r="829" spans="1:11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51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52"/>
        <v/>
      </c>
      <c r="J829" s="22" t="str">
        <f t="shared" si="53"/>
        <v/>
      </c>
      <c r="K829" s="22" t="str">
        <f t="shared" si="54"/>
        <v/>
      </c>
    </row>
    <row r="830" spans="1:11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51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52"/>
        <v/>
      </c>
      <c r="J830" s="22" t="str">
        <f t="shared" si="53"/>
        <v/>
      </c>
      <c r="K830" s="22" t="str">
        <f t="shared" si="54"/>
        <v/>
      </c>
    </row>
    <row r="831" spans="1:11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51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52"/>
        <v/>
      </c>
      <c r="J831" s="22" t="str">
        <f t="shared" si="53"/>
        <v/>
      </c>
      <c r="K831" s="22" t="str">
        <f t="shared" si="54"/>
        <v/>
      </c>
    </row>
    <row r="832" spans="1:11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51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52"/>
        <v/>
      </c>
      <c r="J832" s="22" t="str">
        <f t="shared" si="53"/>
        <v/>
      </c>
      <c r="K832" s="22" t="str">
        <f t="shared" si="54"/>
        <v/>
      </c>
    </row>
    <row r="833" spans="1:11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51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/>
      </c>
      <c r="J833" s="22" t="str">
        <f t="shared" si="53"/>
        <v/>
      </c>
      <c r="K833" s="22" t="str">
        <f t="shared" si="54"/>
        <v/>
      </c>
    </row>
    <row r="834" spans="1:11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51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/>
      </c>
      <c r="J834" s="22" t="str">
        <f t="shared" si="53"/>
        <v/>
      </c>
      <c r="K834" s="22" t="str">
        <f t="shared" si="54"/>
        <v/>
      </c>
    </row>
    <row r="835" spans="1:11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55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/>
      </c>
      <c r="J835" s="22" t="str">
        <f t="shared" si="53"/>
        <v/>
      </c>
      <c r="K835" s="22" t="str">
        <f t="shared" si="54"/>
        <v/>
      </c>
    </row>
    <row r="836" spans="1:11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55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/>
      </c>
      <c r="J836" s="22" t="str">
        <f t="shared" si="53"/>
        <v/>
      </c>
      <c r="K836" s="22" t="str">
        <f t="shared" si="54"/>
        <v/>
      </c>
    </row>
    <row r="837" spans="1:11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55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52"/>
        <v/>
      </c>
      <c r="J837" s="22" t="str">
        <f t="shared" si="53"/>
        <v/>
      </c>
      <c r="K837" s="22" t="str">
        <f t="shared" si="54"/>
        <v/>
      </c>
    </row>
    <row r="838" spans="1:11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55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52"/>
        <v/>
      </c>
      <c r="J838" s="22" t="str">
        <f t="shared" si="53"/>
        <v/>
      </c>
      <c r="K838" s="22" t="str">
        <f t="shared" si="54"/>
        <v/>
      </c>
    </row>
    <row r="839" spans="1:11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55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52"/>
        <v/>
      </c>
      <c r="J839" s="22" t="str">
        <f t="shared" si="53"/>
        <v/>
      </c>
      <c r="K839" s="22" t="str">
        <f t="shared" si="54"/>
        <v/>
      </c>
    </row>
    <row r="840" spans="1:11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55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/>
      </c>
      <c r="J840" s="22" t="str">
        <f t="shared" si="53"/>
        <v/>
      </c>
      <c r="K840" s="22" t="str">
        <f t="shared" si="54"/>
        <v/>
      </c>
    </row>
    <row r="841" spans="1:11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55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/>
      </c>
      <c r="J841" s="22" t="str">
        <f t="shared" si="53"/>
        <v/>
      </c>
      <c r="K841" s="22" t="str">
        <f t="shared" si="54"/>
        <v/>
      </c>
    </row>
    <row r="842" spans="1:11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55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/>
      </c>
      <c r="J842" s="22" t="str">
        <f t="shared" si="53"/>
        <v/>
      </c>
      <c r="K842" s="22" t="str">
        <f t="shared" si="54"/>
        <v/>
      </c>
    </row>
    <row r="843" spans="1:11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55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/>
      </c>
      <c r="J843" s="22" t="str">
        <f t="shared" si="53"/>
        <v/>
      </c>
      <c r="K843" s="22" t="str">
        <f t="shared" si="54"/>
        <v/>
      </c>
    </row>
    <row r="844" spans="1:11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55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52"/>
        <v/>
      </c>
      <c r="J844" s="22" t="str">
        <f t="shared" si="53"/>
        <v/>
      </c>
      <c r="K844" s="22" t="str">
        <f t="shared" si="54"/>
        <v/>
      </c>
    </row>
    <row r="845" spans="1:11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55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52"/>
        <v/>
      </c>
      <c r="J845" s="22" t="str">
        <f t="shared" si="53"/>
        <v/>
      </c>
      <c r="K845" s="22" t="str">
        <f t="shared" si="54"/>
        <v/>
      </c>
    </row>
    <row r="846" spans="1:11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55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52"/>
        <v/>
      </c>
      <c r="J846" s="22" t="str">
        <f t="shared" si="53"/>
        <v/>
      </c>
      <c r="K846" s="22" t="str">
        <f t="shared" si="54"/>
        <v/>
      </c>
    </row>
    <row r="847" spans="1:11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55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/>
      </c>
      <c r="J847" s="22" t="str">
        <f t="shared" si="53"/>
        <v/>
      </c>
      <c r="K847" s="22" t="str">
        <f t="shared" si="54"/>
        <v/>
      </c>
    </row>
    <row r="848" spans="1:11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55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/>
      </c>
      <c r="J848" s="22" t="str">
        <f t="shared" si="53"/>
        <v/>
      </c>
      <c r="K848" s="22" t="str">
        <f t="shared" si="54"/>
        <v/>
      </c>
    </row>
    <row r="849" spans="1:11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55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/>
      </c>
      <c r="J849" s="22" t="str">
        <f t="shared" si="53"/>
        <v/>
      </c>
      <c r="K849" s="22" t="str">
        <f t="shared" si="54"/>
        <v/>
      </c>
    </row>
    <row r="850" spans="1:11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55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/>
      </c>
      <c r="J850" s="22" t="str">
        <f t="shared" si="53"/>
        <v/>
      </c>
      <c r="K850" s="22" t="str">
        <f t="shared" si="54"/>
        <v/>
      </c>
    </row>
    <row r="851" spans="1:11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55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/>
      </c>
      <c r="J851" s="22" t="str">
        <f t="shared" ref="J851:J914" si="57">B851</f>
        <v/>
      </c>
      <c r="K851" s="22" t="str">
        <f t="shared" ref="K851:K914" si="58">C851</f>
        <v/>
      </c>
    </row>
    <row r="852" spans="1:11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55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56"/>
        <v/>
      </c>
      <c r="J852" s="22" t="str">
        <f t="shared" si="57"/>
        <v/>
      </c>
      <c r="K852" s="22" t="str">
        <f t="shared" si="58"/>
        <v/>
      </c>
    </row>
    <row r="853" spans="1:11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55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56"/>
        <v/>
      </c>
      <c r="J853" s="22" t="str">
        <f t="shared" si="57"/>
        <v/>
      </c>
      <c r="K853" s="22" t="str">
        <f t="shared" si="58"/>
        <v/>
      </c>
    </row>
    <row r="854" spans="1:11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55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56"/>
        <v/>
      </c>
      <c r="J854" s="22" t="str">
        <f t="shared" si="57"/>
        <v/>
      </c>
      <c r="K854" s="22" t="str">
        <f t="shared" si="58"/>
        <v/>
      </c>
    </row>
    <row r="855" spans="1:11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55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/>
      </c>
      <c r="J855" s="22" t="str">
        <f t="shared" si="57"/>
        <v/>
      </c>
      <c r="K855" s="22" t="str">
        <f t="shared" si="58"/>
        <v/>
      </c>
    </row>
    <row r="856" spans="1:11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55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/>
      </c>
      <c r="J856" s="22" t="str">
        <f t="shared" si="57"/>
        <v/>
      </c>
      <c r="K856" s="22" t="str">
        <f t="shared" si="58"/>
        <v/>
      </c>
    </row>
    <row r="857" spans="1:11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55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/>
      </c>
      <c r="J857" s="22" t="str">
        <f t="shared" si="57"/>
        <v/>
      </c>
      <c r="K857" s="22" t="str">
        <f t="shared" si="58"/>
        <v/>
      </c>
    </row>
    <row r="858" spans="1:11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55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56"/>
        <v/>
      </c>
      <c r="J858" s="22" t="str">
        <f t="shared" si="57"/>
        <v/>
      </c>
      <c r="K858" s="22" t="str">
        <f t="shared" si="58"/>
        <v/>
      </c>
    </row>
    <row r="859" spans="1:11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55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56"/>
        <v/>
      </c>
      <c r="J859" s="22" t="str">
        <f t="shared" si="57"/>
        <v/>
      </c>
      <c r="K859" s="22" t="str">
        <f t="shared" si="58"/>
        <v/>
      </c>
    </row>
    <row r="860" spans="1:11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55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56"/>
        <v/>
      </c>
      <c r="J860" s="22" t="str">
        <f t="shared" si="57"/>
        <v/>
      </c>
      <c r="K860" s="22" t="str">
        <f t="shared" si="58"/>
        <v/>
      </c>
    </row>
    <row r="861" spans="1:11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55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56"/>
        <v/>
      </c>
      <c r="J861" s="22" t="str">
        <f t="shared" si="57"/>
        <v/>
      </c>
      <c r="K861" s="22" t="str">
        <f t="shared" si="58"/>
        <v/>
      </c>
    </row>
    <row r="862" spans="1:11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55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/>
      </c>
      <c r="J862" s="22" t="str">
        <f t="shared" si="57"/>
        <v/>
      </c>
      <c r="K862" s="22" t="str">
        <f t="shared" si="58"/>
        <v/>
      </c>
    </row>
    <row r="863" spans="1:11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55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/>
      </c>
      <c r="J863" s="22" t="str">
        <f t="shared" si="57"/>
        <v/>
      </c>
      <c r="K863" s="22" t="str">
        <f t="shared" si="58"/>
        <v/>
      </c>
    </row>
    <row r="864" spans="1:11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55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/>
      </c>
      <c r="J864" s="22" t="str">
        <f t="shared" si="57"/>
        <v/>
      </c>
      <c r="K864" s="22" t="str">
        <f t="shared" si="58"/>
        <v/>
      </c>
    </row>
    <row r="865" spans="1:11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55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/>
      </c>
      <c r="J865" s="22" t="str">
        <f t="shared" si="57"/>
        <v/>
      </c>
      <c r="K865" s="22" t="str">
        <f t="shared" si="58"/>
        <v/>
      </c>
    </row>
    <row r="866" spans="1:11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55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/>
      </c>
      <c r="J866" s="22" t="str">
        <f t="shared" si="57"/>
        <v/>
      </c>
      <c r="K866" s="22" t="str">
        <f t="shared" si="58"/>
        <v/>
      </c>
    </row>
    <row r="867" spans="1:11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55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/>
      </c>
      <c r="J867" s="22" t="str">
        <f t="shared" si="57"/>
        <v/>
      </c>
      <c r="K867" s="22" t="str">
        <f t="shared" si="58"/>
        <v/>
      </c>
    </row>
    <row r="868" spans="1:11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55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/>
      </c>
      <c r="J868" s="22" t="str">
        <f t="shared" si="57"/>
        <v/>
      </c>
      <c r="K868" s="22" t="str">
        <f t="shared" si="58"/>
        <v/>
      </c>
    </row>
    <row r="869" spans="1:11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55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/>
      </c>
      <c r="J869" s="22" t="str">
        <f t="shared" si="57"/>
        <v/>
      </c>
      <c r="K869" s="22" t="str">
        <f t="shared" si="58"/>
        <v/>
      </c>
    </row>
    <row r="870" spans="1:11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55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/>
      </c>
      <c r="J870" s="22" t="str">
        <f t="shared" si="57"/>
        <v/>
      </c>
      <c r="K870" s="22" t="str">
        <f t="shared" si="58"/>
        <v/>
      </c>
    </row>
    <row r="871" spans="1:11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55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56"/>
        <v/>
      </c>
      <c r="J871" s="22" t="str">
        <f t="shared" si="57"/>
        <v/>
      </c>
      <c r="K871" s="22" t="str">
        <f t="shared" si="58"/>
        <v/>
      </c>
    </row>
    <row r="872" spans="1:11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55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56"/>
        <v/>
      </c>
      <c r="J872" s="22" t="str">
        <f t="shared" si="57"/>
        <v/>
      </c>
      <c r="K872" s="22" t="str">
        <f t="shared" si="58"/>
        <v/>
      </c>
    </row>
    <row r="873" spans="1:11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55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/>
      </c>
      <c r="J873" s="22" t="str">
        <f t="shared" si="57"/>
        <v/>
      </c>
      <c r="K873" s="22" t="str">
        <f t="shared" si="58"/>
        <v/>
      </c>
    </row>
    <row r="874" spans="1:11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55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56"/>
        <v/>
      </c>
      <c r="J874" s="22" t="str">
        <f t="shared" si="57"/>
        <v/>
      </c>
      <c r="K874" s="22" t="str">
        <f t="shared" si="58"/>
        <v/>
      </c>
    </row>
    <row r="875" spans="1:11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55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56"/>
        <v/>
      </c>
      <c r="J875" s="22" t="str">
        <f t="shared" si="57"/>
        <v/>
      </c>
      <c r="K875" s="22" t="str">
        <f t="shared" si="58"/>
        <v/>
      </c>
    </row>
    <row r="876" spans="1:11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55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/>
      </c>
      <c r="J876" s="22" t="str">
        <f t="shared" si="57"/>
        <v/>
      </c>
      <c r="K876" s="22" t="str">
        <f t="shared" si="58"/>
        <v/>
      </c>
    </row>
    <row r="877" spans="1:11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55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/>
      </c>
      <c r="J877" s="22" t="str">
        <f t="shared" si="57"/>
        <v/>
      </c>
      <c r="K877" s="22" t="str">
        <f t="shared" si="58"/>
        <v/>
      </c>
    </row>
    <row r="878" spans="1:11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55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/>
      </c>
      <c r="J878" s="22" t="str">
        <f t="shared" si="57"/>
        <v/>
      </c>
      <c r="K878" s="22" t="str">
        <f t="shared" si="58"/>
        <v/>
      </c>
    </row>
    <row r="879" spans="1:11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55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/>
      </c>
      <c r="J879" s="22" t="str">
        <f t="shared" si="57"/>
        <v/>
      </c>
      <c r="K879" s="22" t="str">
        <f t="shared" si="58"/>
        <v/>
      </c>
    </row>
    <row r="880" spans="1:11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55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56"/>
        <v/>
      </c>
      <c r="J880" s="22" t="str">
        <f t="shared" si="57"/>
        <v/>
      </c>
      <c r="K880" s="22" t="str">
        <f t="shared" si="58"/>
        <v/>
      </c>
    </row>
    <row r="881" spans="1:11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55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/>
      </c>
      <c r="J881" s="22" t="str">
        <f t="shared" si="57"/>
        <v/>
      </c>
      <c r="K881" s="22" t="str">
        <f t="shared" si="58"/>
        <v/>
      </c>
    </row>
    <row r="882" spans="1:11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55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56"/>
        <v/>
      </c>
      <c r="J882" s="22" t="str">
        <f t="shared" si="57"/>
        <v/>
      </c>
      <c r="K882" s="22" t="str">
        <f t="shared" si="58"/>
        <v/>
      </c>
    </row>
    <row r="883" spans="1:11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55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/>
      </c>
      <c r="J883" s="22" t="str">
        <f t="shared" si="57"/>
        <v/>
      </c>
      <c r="K883" s="22" t="str">
        <f t="shared" si="58"/>
        <v/>
      </c>
    </row>
    <row r="884" spans="1:11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55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/>
      </c>
      <c r="J884" s="22" t="str">
        <f t="shared" si="57"/>
        <v/>
      </c>
      <c r="K884" s="22" t="str">
        <f t="shared" si="58"/>
        <v/>
      </c>
    </row>
    <row r="885" spans="1:11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55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/>
      </c>
      <c r="J885" s="22" t="str">
        <f t="shared" si="57"/>
        <v/>
      </c>
      <c r="K885" s="22" t="str">
        <f t="shared" si="58"/>
        <v/>
      </c>
    </row>
    <row r="886" spans="1:11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55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56"/>
        <v/>
      </c>
      <c r="J886" s="22" t="str">
        <f t="shared" si="57"/>
        <v/>
      </c>
      <c r="K886" s="22" t="str">
        <f t="shared" si="58"/>
        <v/>
      </c>
    </row>
    <row r="887" spans="1:11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55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56"/>
        <v/>
      </c>
      <c r="J887" s="22" t="str">
        <f t="shared" si="57"/>
        <v/>
      </c>
      <c r="K887" s="22" t="str">
        <f t="shared" si="58"/>
        <v/>
      </c>
    </row>
    <row r="888" spans="1:11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55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56"/>
        <v/>
      </c>
      <c r="J888" s="22" t="str">
        <f t="shared" si="57"/>
        <v/>
      </c>
      <c r="K888" s="22" t="str">
        <f t="shared" si="58"/>
        <v/>
      </c>
    </row>
    <row r="889" spans="1:11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55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/>
      </c>
      <c r="J889" s="22" t="str">
        <f t="shared" si="57"/>
        <v/>
      </c>
      <c r="K889" s="22" t="str">
        <f t="shared" si="58"/>
        <v/>
      </c>
    </row>
    <row r="890" spans="1:11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55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/>
      </c>
      <c r="J890" s="22" t="str">
        <f t="shared" si="57"/>
        <v/>
      </c>
      <c r="K890" s="22" t="str">
        <f t="shared" si="58"/>
        <v/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8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145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1465</v>
      </c>
      <c r="C2" t="s">
        <v>1465</v>
      </c>
      <c r="D2" t="b">
        <v>0</v>
      </c>
      <c r="E2" t="s">
        <v>1089</v>
      </c>
    </row>
    <row r="3" spans="1:5" x14ac:dyDescent="0.15">
      <c r="A3">
        <v>2</v>
      </c>
      <c r="B3" t="s">
        <v>1466</v>
      </c>
      <c r="C3" t="s">
        <v>1466</v>
      </c>
      <c r="D3" t="b">
        <v>0</v>
      </c>
      <c r="E3" t="s">
        <v>1058</v>
      </c>
    </row>
    <row r="4" spans="1:5" x14ac:dyDescent="0.15">
      <c r="A4">
        <v>3</v>
      </c>
      <c r="B4" t="s">
        <v>1467</v>
      </c>
      <c r="C4" t="s">
        <v>1468</v>
      </c>
      <c r="D4" t="b">
        <v>0</v>
      </c>
      <c r="E4" t="s">
        <v>1050</v>
      </c>
    </row>
    <row r="5" spans="1:5" x14ac:dyDescent="0.15">
      <c r="A5">
        <v>4</v>
      </c>
      <c r="B5" t="s">
        <v>1469</v>
      </c>
      <c r="C5" t="s">
        <v>1470</v>
      </c>
      <c r="D5" t="b">
        <v>0</v>
      </c>
      <c r="E5" t="s">
        <v>457</v>
      </c>
    </row>
    <row r="6" spans="1:5" x14ac:dyDescent="0.15">
      <c r="A6">
        <v>5</v>
      </c>
      <c r="B6" t="s">
        <v>1471</v>
      </c>
      <c r="C6" t="s">
        <v>1472</v>
      </c>
      <c r="D6" t="b">
        <v>0</v>
      </c>
      <c r="E6" t="s">
        <v>638</v>
      </c>
    </row>
    <row r="7" spans="1:5" x14ac:dyDescent="0.15">
      <c r="A7">
        <v>6</v>
      </c>
      <c r="B7" t="s">
        <v>1473</v>
      </c>
      <c r="C7" t="s">
        <v>1474</v>
      </c>
      <c r="D7" t="b">
        <v>0</v>
      </c>
      <c r="E7" t="s">
        <v>863</v>
      </c>
    </row>
    <row r="8" spans="1:5" x14ac:dyDescent="0.15">
      <c r="A8">
        <v>7</v>
      </c>
      <c r="B8" t="s">
        <v>1475</v>
      </c>
      <c r="C8" t="s">
        <v>1476</v>
      </c>
      <c r="D8" t="b">
        <v>0</v>
      </c>
      <c r="E8" t="s">
        <v>494</v>
      </c>
    </row>
    <row r="9" spans="1:5" x14ac:dyDescent="0.15">
      <c r="A9">
        <v>8</v>
      </c>
      <c r="B9" t="s">
        <v>146</v>
      </c>
      <c r="C9" t="s">
        <v>1477</v>
      </c>
      <c r="D9" t="b">
        <v>0</v>
      </c>
      <c r="E9" t="s">
        <v>613</v>
      </c>
    </row>
    <row r="10" spans="1:5" x14ac:dyDescent="0.15">
      <c r="A10">
        <v>9</v>
      </c>
      <c r="B10" t="s">
        <v>1478</v>
      </c>
      <c r="C10" t="s">
        <v>1479</v>
      </c>
      <c r="D10" t="b">
        <v>0</v>
      </c>
      <c r="E10" t="s">
        <v>1081</v>
      </c>
    </row>
    <row r="11" spans="1:5" x14ac:dyDescent="0.15">
      <c r="A11">
        <v>10</v>
      </c>
      <c r="B11" t="s">
        <v>1480</v>
      </c>
      <c r="C11" t="s">
        <v>1481</v>
      </c>
      <c r="D11" t="b">
        <v>0</v>
      </c>
      <c r="E11" t="s">
        <v>1063</v>
      </c>
    </row>
    <row r="12" spans="1:5" x14ac:dyDescent="0.15">
      <c r="A12">
        <v>11</v>
      </c>
      <c r="B12" t="s">
        <v>1482</v>
      </c>
      <c r="C12" t="s">
        <v>1483</v>
      </c>
      <c r="D12" t="b">
        <v>0</v>
      </c>
      <c r="E12" t="s">
        <v>388</v>
      </c>
    </row>
    <row r="13" spans="1:5" x14ac:dyDescent="0.15">
      <c r="A13">
        <v>12</v>
      </c>
      <c r="B13" t="s">
        <v>1484</v>
      </c>
      <c r="C13" t="s">
        <v>1485</v>
      </c>
      <c r="D13" t="b">
        <v>0</v>
      </c>
      <c r="E13" t="s">
        <v>1011</v>
      </c>
    </row>
    <row r="14" spans="1:5" x14ac:dyDescent="0.15">
      <c r="A14">
        <v>13</v>
      </c>
      <c r="B14" t="s">
        <v>1486</v>
      </c>
      <c r="C14" t="s">
        <v>1487</v>
      </c>
      <c r="D14" t="b">
        <v>0</v>
      </c>
      <c r="E14" t="s">
        <v>502</v>
      </c>
    </row>
    <row r="15" spans="1:5" x14ac:dyDescent="0.15">
      <c r="A15">
        <v>14</v>
      </c>
      <c r="B15" t="s">
        <v>1488</v>
      </c>
      <c r="C15" t="s">
        <v>1489</v>
      </c>
      <c r="D15" t="b">
        <v>0</v>
      </c>
      <c r="E15" t="s">
        <v>899</v>
      </c>
    </row>
    <row r="16" spans="1:5" x14ac:dyDescent="0.15">
      <c r="A16">
        <v>15</v>
      </c>
      <c r="B16" t="s">
        <v>1490</v>
      </c>
      <c r="C16" t="s">
        <v>1491</v>
      </c>
      <c r="D16" t="b">
        <v>0</v>
      </c>
      <c r="E16" t="s">
        <v>927</v>
      </c>
    </row>
    <row r="17" spans="1:5" x14ac:dyDescent="0.15">
      <c r="A17">
        <v>16</v>
      </c>
      <c r="B17" t="s">
        <v>1492</v>
      </c>
      <c r="C17" t="s">
        <v>1493</v>
      </c>
      <c r="D17" t="b">
        <v>0</v>
      </c>
      <c r="E17" t="s">
        <v>793</v>
      </c>
    </row>
    <row r="18" spans="1:5" x14ac:dyDescent="0.15">
      <c r="A18">
        <v>17</v>
      </c>
      <c r="B18" t="s">
        <v>1494</v>
      </c>
      <c r="C18" t="s">
        <v>1495</v>
      </c>
      <c r="D18" t="b">
        <v>0</v>
      </c>
      <c r="E18" t="s">
        <v>721</v>
      </c>
    </row>
    <row r="19" spans="1:5" x14ac:dyDescent="0.15">
      <c r="A19">
        <v>18</v>
      </c>
      <c r="B19" t="s">
        <v>1496</v>
      </c>
      <c r="C19" t="s">
        <v>1497</v>
      </c>
      <c r="D19" t="b">
        <v>0</v>
      </c>
      <c r="E19" t="s">
        <v>680</v>
      </c>
    </row>
    <row r="20" spans="1:5" x14ac:dyDescent="0.15">
      <c r="A20">
        <v>19</v>
      </c>
      <c r="B20" t="s">
        <v>1498</v>
      </c>
      <c r="C20" t="s">
        <v>1499</v>
      </c>
      <c r="D20" t="b">
        <v>0</v>
      </c>
      <c r="E20" t="s">
        <v>283</v>
      </c>
    </row>
    <row r="21" spans="1:5" x14ac:dyDescent="0.15">
      <c r="A21">
        <v>20</v>
      </c>
      <c r="B21" t="s">
        <v>1500</v>
      </c>
      <c r="C21" t="s">
        <v>1501</v>
      </c>
      <c r="D21" t="b">
        <v>0</v>
      </c>
      <c r="E21" t="s">
        <v>998</v>
      </c>
    </row>
    <row r="22" spans="1:5" x14ac:dyDescent="0.15">
      <c r="A22">
        <v>21</v>
      </c>
      <c r="B22" t="s">
        <v>1502</v>
      </c>
      <c r="C22" t="s">
        <v>1503</v>
      </c>
      <c r="D22" t="b">
        <v>0</v>
      </c>
      <c r="E22" t="s">
        <v>770</v>
      </c>
    </row>
    <row r="23" spans="1:5" x14ac:dyDescent="0.15">
      <c r="A23">
        <v>22</v>
      </c>
      <c r="B23" t="s">
        <v>1504</v>
      </c>
      <c r="C23" t="s">
        <v>1505</v>
      </c>
      <c r="D23" t="b">
        <v>0</v>
      </c>
      <c r="E23" t="s">
        <v>850</v>
      </c>
    </row>
    <row r="24" spans="1:5" x14ac:dyDescent="0.15">
      <c r="A24">
        <v>23</v>
      </c>
      <c r="B24" t="s">
        <v>1506</v>
      </c>
      <c r="C24" t="s">
        <v>1507</v>
      </c>
      <c r="D24" t="b">
        <v>0</v>
      </c>
      <c r="E24" t="s">
        <v>301</v>
      </c>
    </row>
    <row r="25" spans="1:5" x14ac:dyDescent="0.15">
      <c r="A25">
        <v>24</v>
      </c>
      <c r="B25" t="s">
        <v>1508</v>
      </c>
      <c r="C25" t="s">
        <v>1509</v>
      </c>
      <c r="D25" t="b">
        <v>0</v>
      </c>
      <c r="E25" t="s">
        <v>430</v>
      </c>
    </row>
    <row r="26" spans="1:5" x14ac:dyDescent="0.15">
      <c r="A26">
        <v>25</v>
      </c>
      <c r="B26" t="s">
        <v>1510</v>
      </c>
      <c r="C26" t="s">
        <v>1511</v>
      </c>
      <c r="D26" t="b">
        <v>0</v>
      </c>
      <c r="E26" t="s">
        <v>661</v>
      </c>
    </row>
    <row r="27" spans="1:5" x14ac:dyDescent="0.15">
      <c r="A27">
        <v>26</v>
      </c>
      <c r="B27" t="s">
        <v>174</v>
      </c>
      <c r="C27" t="s">
        <v>1512</v>
      </c>
      <c r="D27" t="b">
        <v>0</v>
      </c>
      <c r="E27" t="s">
        <v>366</v>
      </c>
    </row>
    <row r="28" spans="1:5" x14ac:dyDescent="0.15">
      <c r="A28">
        <v>27</v>
      </c>
      <c r="B28" t="s">
        <v>1513</v>
      </c>
      <c r="C28" t="s">
        <v>1514</v>
      </c>
      <c r="D28" t="b">
        <v>0</v>
      </c>
      <c r="E28" t="s">
        <v>573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88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180</v>
      </c>
      <c r="B2" t="s">
        <v>30</v>
      </c>
      <c r="C2">
        <v>3</v>
      </c>
      <c r="D2">
        <v>1</v>
      </c>
      <c r="E2">
        <v>1</v>
      </c>
      <c r="F2" t="s">
        <v>1154</v>
      </c>
      <c r="G2" t="b">
        <v>0</v>
      </c>
      <c r="H2" t="b">
        <v>0</v>
      </c>
    </row>
    <row r="3" spans="1:8" x14ac:dyDescent="0.15">
      <c r="A3" t="s">
        <v>180</v>
      </c>
      <c r="B3" t="s">
        <v>27</v>
      </c>
      <c r="C3">
        <v>3</v>
      </c>
      <c r="D3">
        <v>1</v>
      </c>
      <c r="E3">
        <v>1</v>
      </c>
      <c r="F3" t="s">
        <v>1364</v>
      </c>
      <c r="G3" t="b">
        <v>0</v>
      </c>
      <c r="H3" t="b">
        <v>0</v>
      </c>
    </row>
    <row r="4" spans="1:8" x14ac:dyDescent="0.15">
      <c r="A4" t="s">
        <v>180</v>
      </c>
      <c r="B4" t="s">
        <v>23</v>
      </c>
      <c r="C4">
        <v>3</v>
      </c>
      <c r="D4">
        <v>1</v>
      </c>
      <c r="E4">
        <v>1</v>
      </c>
      <c r="F4" t="s">
        <v>1212</v>
      </c>
      <c r="G4" t="b">
        <v>0</v>
      </c>
      <c r="H4" t="b">
        <v>0</v>
      </c>
    </row>
    <row r="5" spans="1:8" x14ac:dyDescent="0.15">
      <c r="A5" t="s">
        <v>180</v>
      </c>
      <c r="B5" t="s">
        <v>30</v>
      </c>
      <c r="C5">
        <v>3</v>
      </c>
      <c r="D5">
        <v>2</v>
      </c>
      <c r="E5">
        <v>1</v>
      </c>
      <c r="F5" t="s">
        <v>1180</v>
      </c>
      <c r="G5" t="b">
        <v>0</v>
      </c>
      <c r="H5" t="b">
        <v>0</v>
      </c>
    </row>
    <row r="6" spans="1:8" x14ac:dyDescent="0.15">
      <c r="A6" t="s">
        <v>180</v>
      </c>
      <c r="B6" t="s">
        <v>27</v>
      </c>
      <c r="C6">
        <v>3</v>
      </c>
      <c r="D6">
        <v>2</v>
      </c>
      <c r="E6">
        <v>1</v>
      </c>
      <c r="F6" t="s">
        <v>1365</v>
      </c>
      <c r="G6" t="b">
        <v>0</v>
      </c>
      <c r="H6" t="b">
        <v>0</v>
      </c>
    </row>
    <row r="7" spans="1:8" x14ac:dyDescent="0.15">
      <c r="A7" t="s">
        <v>182</v>
      </c>
      <c r="B7" t="s">
        <v>27</v>
      </c>
      <c r="C7">
        <v>3</v>
      </c>
      <c r="D7">
        <v>2</v>
      </c>
      <c r="E7">
        <v>1</v>
      </c>
      <c r="F7" t="s">
        <v>1408</v>
      </c>
      <c r="G7" t="b">
        <v>0</v>
      </c>
      <c r="H7" t="b">
        <v>0</v>
      </c>
    </row>
    <row r="8" spans="1:8" x14ac:dyDescent="0.15">
      <c r="A8" t="s">
        <v>180</v>
      </c>
      <c r="B8" t="s">
        <v>30</v>
      </c>
      <c r="C8">
        <v>3</v>
      </c>
      <c r="D8">
        <v>3</v>
      </c>
      <c r="E8">
        <v>1</v>
      </c>
      <c r="F8" t="s">
        <v>1183</v>
      </c>
      <c r="G8" t="b">
        <v>0</v>
      </c>
      <c r="H8" t="b">
        <v>0</v>
      </c>
    </row>
    <row r="9" spans="1:8" x14ac:dyDescent="0.15">
      <c r="A9" t="s">
        <v>180</v>
      </c>
      <c r="B9" t="s">
        <v>27</v>
      </c>
      <c r="C9">
        <v>3</v>
      </c>
      <c r="D9">
        <v>3</v>
      </c>
      <c r="E9">
        <v>1</v>
      </c>
      <c r="F9" t="s">
        <v>1371</v>
      </c>
      <c r="G9" t="b">
        <v>0</v>
      </c>
      <c r="H9" t="b">
        <v>0</v>
      </c>
    </row>
    <row r="10" spans="1:8" x14ac:dyDescent="0.15">
      <c r="A10" t="s">
        <v>178</v>
      </c>
      <c r="B10" t="s">
        <v>27</v>
      </c>
      <c r="C10">
        <v>3</v>
      </c>
      <c r="D10">
        <v>3</v>
      </c>
      <c r="E10">
        <v>1</v>
      </c>
      <c r="F10" t="s">
        <v>1433</v>
      </c>
      <c r="G10" t="b">
        <v>0</v>
      </c>
      <c r="H10" t="b">
        <v>0</v>
      </c>
    </row>
    <row r="11" spans="1:8" x14ac:dyDescent="0.15">
      <c r="A11" t="s">
        <v>182</v>
      </c>
      <c r="B11" t="s">
        <v>27</v>
      </c>
      <c r="C11">
        <v>4</v>
      </c>
      <c r="D11">
        <v>5</v>
      </c>
      <c r="E11">
        <v>1</v>
      </c>
      <c r="F11" t="s">
        <v>1410</v>
      </c>
      <c r="G11" t="b">
        <v>0</v>
      </c>
      <c r="H11" t="b">
        <v>0</v>
      </c>
    </row>
    <row r="12" spans="1:8" x14ac:dyDescent="0.15">
      <c r="A12" t="s">
        <v>182</v>
      </c>
      <c r="B12" t="s">
        <v>23</v>
      </c>
      <c r="C12">
        <v>4</v>
      </c>
      <c r="D12">
        <v>5</v>
      </c>
      <c r="E12">
        <v>1</v>
      </c>
      <c r="F12" t="s">
        <v>1264</v>
      </c>
      <c r="G12" t="b">
        <v>0</v>
      </c>
      <c r="H12" t="b">
        <v>0</v>
      </c>
    </row>
    <row r="13" spans="1:8" x14ac:dyDescent="0.15">
      <c r="A13" t="s">
        <v>181</v>
      </c>
      <c r="B13" t="s">
        <v>27</v>
      </c>
      <c r="C13">
        <v>3</v>
      </c>
      <c r="D13">
        <v>6</v>
      </c>
      <c r="E13">
        <v>1</v>
      </c>
      <c r="F13" t="s">
        <v>1392</v>
      </c>
      <c r="G13" t="b">
        <v>0</v>
      </c>
      <c r="H13" t="b">
        <v>0</v>
      </c>
    </row>
    <row r="14" spans="1:8" x14ac:dyDescent="0.15">
      <c r="A14" t="s">
        <v>181</v>
      </c>
      <c r="B14" t="s">
        <v>23</v>
      </c>
      <c r="C14">
        <v>3</v>
      </c>
      <c r="D14">
        <v>6</v>
      </c>
      <c r="E14">
        <v>1</v>
      </c>
      <c r="F14" t="s">
        <v>1242</v>
      </c>
      <c r="G14" t="b">
        <v>0</v>
      </c>
      <c r="H14" t="b">
        <v>0</v>
      </c>
    </row>
    <row r="15" spans="1:8" x14ac:dyDescent="0.15">
      <c r="A15" t="s">
        <v>182</v>
      </c>
      <c r="B15" t="s">
        <v>27</v>
      </c>
      <c r="C15">
        <v>2</v>
      </c>
      <c r="D15">
        <v>7</v>
      </c>
      <c r="E15">
        <v>1</v>
      </c>
      <c r="F15" t="s">
        <v>1409</v>
      </c>
      <c r="G15" t="b">
        <v>0</v>
      </c>
      <c r="H15" t="b">
        <v>0</v>
      </c>
    </row>
    <row r="16" spans="1:8" x14ac:dyDescent="0.15">
      <c r="A16" t="s">
        <v>182</v>
      </c>
      <c r="B16" t="s">
        <v>23</v>
      </c>
      <c r="C16">
        <v>2</v>
      </c>
      <c r="D16">
        <v>7</v>
      </c>
      <c r="E16">
        <v>1</v>
      </c>
      <c r="F16" t="s">
        <v>1258</v>
      </c>
      <c r="G16" t="b">
        <v>0</v>
      </c>
      <c r="H16" t="b">
        <v>0</v>
      </c>
    </row>
    <row r="17" spans="1:8" x14ac:dyDescent="0.15">
      <c r="A17" t="s">
        <v>181</v>
      </c>
      <c r="B17" t="s">
        <v>30</v>
      </c>
      <c r="C17">
        <v>2</v>
      </c>
      <c r="D17">
        <v>8</v>
      </c>
      <c r="E17">
        <v>1</v>
      </c>
      <c r="F17" t="s">
        <v>1235</v>
      </c>
      <c r="G17" t="b">
        <v>0</v>
      </c>
      <c r="H17" t="b">
        <v>0</v>
      </c>
    </row>
    <row r="18" spans="1:8" x14ac:dyDescent="0.15">
      <c r="A18" t="s">
        <v>181</v>
      </c>
      <c r="B18" t="s">
        <v>27</v>
      </c>
      <c r="C18">
        <v>2</v>
      </c>
      <c r="D18">
        <v>8</v>
      </c>
      <c r="E18">
        <v>1</v>
      </c>
      <c r="F18" t="s">
        <v>1391</v>
      </c>
      <c r="G18" t="b">
        <v>0</v>
      </c>
      <c r="H18" t="b">
        <v>0</v>
      </c>
    </row>
    <row r="19" spans="1:8" x14ac:dyDescent="0.15">
      <c r="A19" t="s">
        <v>180</v>
      </c>
      <c r="B19" t="s">
        <v>30</v>
      </c>
      <c r="C19">
        <v>2</v>
      </c>
      <c r="D19">
        <v>9</v>
      </c>
      <c r="E19">
        <v>1</v>
      </c>
      <c r="F19" t="s">
        <v>272</v>
      </c>
      <c r="G19" t="b">
        <v>0</v>
      </c>
      <c r="H19" t="b">
        <v>0</v>
      </c>
    </row>
    <row r="20" spans="1:8" x14ac:dyDescent="0.15">
      <c r="A20" t="s">
        <v>179</v>
      </c>
      <c r="B20" t="s">
        <v>23</v>
      </c>
      <c r="C20">
        <v>2</v>
      </c>
      <c r="D20">
        <v>9</v>
      </c>
      <c r="E20">
        <v>1</v>
      </c>
      <c r="F20" t="s">
        <v>1320</v>
      </c>
      <c r="G20" t="b">
        <v>0</v>
      </c>
      <c r="H20" t="b">
        <v>0</v>
      </c>
    </row>
    <row r="21" spans="1:8" x14ac:dyDescent="0.15">
      <c r="A21" t="s">
        <v>180</v>
      </c>
      <c r="B21" t="s">
        <v>23</v>
      </c>
      <c r="C21">
        <v>2</v>
      </c>
      <c r="D21">
        <v>10</v>
      </c>
      <c r="E21">
        <v>1</v>
      </c>
      <c r="F21" t="s">
        <v>1208</v>
      </c>
      <c r="G21" t="b">
        <v>0</v>
      </c>
      <c r="H21" t="b">
        <v>0</v>
      </c>
    </row>
    <row r="22" spans="1:8" x14ac:dyDescent="0.15">
      <c r="A22" t="s">
        <v>179</v>
      </c>
      <c r="B22" t="s">
        <v>23</v>
      </c>
      <c r="C22">
        <v>2</v>
      </c>
      <c r="D22">
        <v>10</v>
      </c>
      <c r="E22">
        <v>1</v>
      </c>
      <c r="F22" t="s">
        <v>1313</v>
      </c>
      <c r="G22" t="b">
        <v>0</v>
      </c>
      <c r="H22" t="b">
        <v>0</v>
      </c>
    </row>
    <row r="23" spans="1:8" x14ac:dyDescent="0.15">
      <c r="A23" t="s">
        <v>178</v>
      </c>
      <c r="B23" t="s">
        <v>30</v>
      </c>
      <c r="C23">
        <v>1</v>
      </c>
      <c r="D23">
        <v>11</v>
      </c>
      <c r="E23">
        <v>1</v>
      </c>
      <c r="F23" t="s">
        <v>1285</v>
      </c>
      <c r="G23" t="b">
        <v>0</v>
      </c>
      <c r="H23" t="b">
        <v>0</v>
      </c>
    </row>
    <row r="24" spans="1:8" x14ac:dyDescent="0.15">
      <c r="A24" t="s">
        <v>179</v>
      </c>
      <c r="B24" t="s">
        <v>23</v>
      </c>
      <c r="C24">
        <v>1</v>
      </c>
      <c r="D24">
        <v>11</v>
      </c>
      <c r="E24">
        <v>1</v>
      </c>
      <c r="F24" t="s">
        <v>1314</v>
      </c>
      <c r="G24" t="b">
        <v>0</v>
      </c>
      <c r="H24" t="b">
        <v>0</v>
      </c>
    </row>
    <row r="25" spans="1:8" x14ac:dyDescent="0.15">
      <c r="A25" t="s">
        <v>180</v>
      </c>
      <c r="B25" t="s">
        <v>30</v>
      </c>
      <c r="C25">
        <v>1</v>
      </c>
      <c r="D25">
        <v>12</v>
      </c>
      <c r="E25">
        <v>1</v>
      </c>
      <c r="F25" t="s">
        <v>1158</v>
      </c>
      <c r="G25" t="b">
        <v>0</v>
      </c>
      <c r="H25" t="b">
        <v>0</v>
      </c>
    </row>
    <row r="26" spans="1:8" x14ac:dyDescent="0.15">
      <c r="A26" t="s">
        <v>181</v>
      </c>
      <c r="B26" t="s">
        <v>30</v>
      </c>
      <c r="C26">
        <v>1</v>
      </c>
      <c r="D26">
        <v>12</v>
      </c>
      <c r="E26">
        <v>1</v>
      </c>
      <c r="F26" t="s">
        <v>1233</v>
      </c>
      <c r="G26" t="b">
        <v>0</v>
      </c>
      <c r="H26" t="b">
        <v>0</v>
      </c>
    </row>
    <row r="27" spans="1:8" x14ac:dyDescent="0.15">
      <c r="A27" t="s">
        <v>180</v>
      </c>
      <c r="B27" t="s">
        <v>30</v>
      </c>
      <c r="C27">
        <v>4</v>
      </c>
      <c r="D27">
        <v>20</v>
      </c>
      <c r="E27">
        <v>2</v>
      </c>
      <c r="F27" t="s">
        <v>1147</v>
      </c>
      <c r="G27" t="b">
        <v>0</v>
      </c>
      <c r="H27" t="b">
        <v>0</v>
      </c>
    </row>
    <row r="28" spans="1:8" x14ac:dyDescent="0.15">
      <c r="A28" t="s">
        <v>180</v>
      </c>
      <c r="B28" t="s">
        <v>27</v>
      </c>
      <c r="C28">
        <v>4</v>
      </c>
      <c r="D28">
        <v>20</v>
      </c>
      <c r="E28">
        <v>2</v>
      </c>
      <c r="F28" t="s">
        <v>1343</v>
      </c>
      <c r="G28" t="b">
        <v>0</v>
      </c>
      <c r="H28" t="b">
        <v>0</v>
      </c>
    </row>
    <row r="29" spans="1:8" x14ac:dyDescent="0.15">
      <c r="A29" t="s">
        <v>180</v>
      </c>
      <c r="B29" t="s">
        <v>30</v>
      </c>
      <c r="C29">
        <v>3</v>
      </c>
      <c r="D29">
        <v>21</v>
      </c>
      <c r="E29">
        <v>2</v>
      </c>
      <c r="F29" t="s">
        <v>1126</v>
      </c>
      <c r="G29" t="b">
        <v>0</v>
      </c>
      <c r="H29" t="b">
        <v>0</v>
      </c>
    </row>
    <row r="30" spans="1:8" x14ac:dyDescent="0.15">
      <c r="A30" t="s">
        <v>178</v>
      </c>
      <c r="B30" t="s">
        <v>27</v>
      </c>
      <c r="C30">
        <v>3</v>
      </c>
      <c r="D30">
        <v>21</v>
      </c>
      <c r="E30">
        <v>2</v>
      </c>
      <c r="F30" t="s">
        <v>1421</v>
      </c>
      <c r="G30" t="b">
        <v>0</v>
      </c>
      <c r="H30" t="b">
        <v>0</v>
      </c>
    </row>
    <row r="31" spans="1:8" x14ac:dyDescent="0.15">
      <c r="A31" t="s">
        <v>180</v>
      </c>
      <c r="B31" t="s">
        <v>30</v>
      </c>
      <c r="C31">
        <v>3</v>
      </c>
      <c r="D31">
        <v>22</v>
      </c>
      <c r="E31">
        <v>2</v>
      </c>
      <c r="F31" t="s">
        <v>1154</v>
      </c>
      <c r="G31" t="b">
        <v>0</v>
      </c>
      <c r="H31" t="b">
        <v>0</v>
      </c>
    </row>
    <row r="32" spans="1:8" x14ac:dyDescent="0.15">
      <c r="A32" t="s">
        <v>181</v>
      </c>
      <c r="B32" t="s">
        <v>27</v>
      </c>
      <c r="C32">
        <v>3</v>
      </c>
      <c r="D32">
        <v>22</v>
      </c>
      <c r="E32">
        <v>2</v>
      </c>
      <c r="F32" t="s">
        <v>1386</v>
      </c>
      <c r="G32" t="b">
        <v>0</v>
      </c>
      <c r="H32" t="b">
        <v>0</v>
      </c>
    </row>
    <row r="33" spans="1:8" x14ac:dyDescent="0.15">
      <c r="A33" t="s">
        <v>180</v>
      </c>
      <c r="B33" t="s">
        <v>30</v>
      </c>
      <c r="C33">
        <v>3</v>
      </c>
      <c r="D33">
        <v>23</v>
      </c>
      <c r="E33">
        <v>2</v>
      </c>
      <c r="F33" t="s">
        <v>1140</v>
      </c>
      <c r="G33" t="b">
        <v>0</v>
      </c>
      <c r="H33" t="b">
        <v>0</v>
      </c>
    </row>
    <row r="34" spans="1:8" x14ac:dyDescent="0.15">
      <c r="A34" t="s">
        <v>179</v>
      </c>
      <c r="B34" t="s">
        <v>23</v>
      </c>
      <c r="C34">
        <v>3</v>
      </c>
      <c r="D34">
        <v>23</v>
      </c>
      <c r="E34">
        <v>2</v>
      </c>
      <c r="F34" t="s">
        <v>1301</v>
      </c>
      <c r="G34" t="b">
        <v>0</v>
      </c>
      <c r="H34" t="b">
        <v>0</v>
      </c>
    </row>
    <row r="35" spans="1:8" x14ac:dyDescent="0.15">
      <c r="A35" t="s">
        <v>180</v>
      </c>
      <c r="B35" t="s">
        <v>30</v>
      </c>
      <c r="C35">
        <v>3</v>
      </c>
      <c r="D35">
        <v>24</v>
      </c>
      <c r="E35">
        <v>2</v>
      </c>
      <c r="F35" t="s">
        <v>268</v>
      </c>
      <c r="G35" t="b">
        <v>0</v>
      </c>
      <c r="H35" t="b">
        <v>0</v>
      </c>
    </row>
    <row r="36" spans="1:8" x14ac:dyDescent="0.15">
      <c r="A36" t="s">
        <v>181</v>
      </c>
      <c r="B36" t="s">
        <v>27</v>
      </c>
      <c r="C36">
        <v>3</v>
      </c>
      <c r="D36">
        <v>24</v>
      </c>
      <c r="E36">
        <v>2</v>
      </c>
      <c r="F36" t="s">
        <v>1384</v>
      </c>
      <c r="G36" t="b">
        <v>0</v>
      </c>
      <c r="H36" t="b">
        <v>0</v>
      </c>
    </row>
    <row r="37" spans="1:8" x14ac:dyDescent="0.15">
      <c r="A37" t="s">
        <v>181</v>
      </c>
      <c r="B37" t="s">
        <v>30</v>
      </c>
      <c r="C37">
        <v>2</v>
      </c>
      <c r="D37">
        <v>26</v>
      </c>
      <c r="E37">
        <v>2</v>
      </c>
      <c r="F37" t="s">
        <v>1225</v>
      </c>
      <c r="G37" t="b">
        <v>0</v>
      </c>
      <c r="H37" t="b">
        <v>0</v>
      </c>
    </row>
    <row r="38" spans="1:8" x14ac:dyDescent="0.15">
      <c r="A38" t="s">
        <v>181</v>
      </c>
      <c r="B38" t="s">
        <v>27</v>
      </c>
      <c r="C38">
        <v>2</v>
      </c>
      <c r="D38">
        <v>26</v>
      </c>
      <c r="E38">
        <v>2</v>
      </c>
      <c r="F38" t="s">
        <v>1389</v>
      </c>
      <c r="G38" t="b">
        <v>0</v>
      </c>
      <c r="H38" t="b">
        <v>0</v>
      </c>
    </row>
    <row r="39" spans="1:8" x14ac:dyDescent="0.15">
      <c r="A39" t="s">
        <v>181</v>
      </c>
      <c r="B39" t="s">
        <v>30</v>
      </c>
      <c r="C39">
        <v>2</v>
      </c>
      <c r="D39">
        <v>27</v>
      </c>
      <c r="E39">
        <v>2</v>
      </c>
      <c r="F39" t="s">
        <v>1224</v>
      </c>
      <c r="G39" t="b">
        <v>0</v>
      </c>
      <c r="H39" t="b">
        <v>0</v>
      </c>
    </row>
    <row r="40" spans="1:8" x14ac:dyDescent="0.15">
      <c r="A40" t="s">
        <v>181</v>
      </c>
      <c r="B40" t="s">
        <v>27</v>
      </c>
      <c r="C40">
        <v>2</v>
      </c>
      <c r="D40">
        <v>27</v>
      </c>
      <c r="E40">
        <v>2</v>
      </c>
      <c r="F40" t="s">
        <v>1382</v>
      </c>
      <c r="G40" t="b">
        <v>0</v>
      </c>
      <c r="H40" t="b">
        <v>0</v>
      </c>
    </row>
    <row r="41" spans="1:8" x14ac:dyDescent="0.15">
      <c r="A41" t="s">
        <v>178</v>
      </c>
      <c r="B41" t="s">
        <v>30</v>
      </c>
      <c r="C41">
        <v>2</v>
      </c>
      <c r="D41">
        <v>28</v>
      </c>
      <c r="E41">
        <v>2</v>
      </c>
      <c r="F41" t="s">
        <v>1113</v>
      </c>
      <c r="G41" t="b">
        <v>0</v>
      </c>
      <c r="H41" t="b">
        <v>0</v>
      </c>
    </row>
    <row r="42" spans="1:8" x14ac:dyDescent="0.15">
      <c r="A42" t="s">
        <v>178</v>
      </c>
      <c r="B42" t="s">
        <v>27</v>
      </c>
      <c r="C42">
        <v>2</v>
      </c>
      <c r="D42">
        <v>28</v>
      </c>
      <c r="E42">
        <v>2</v>
      </c>
      <c r="F42" t="s">
        <v>200</v>
      </c>
      <c r="G42" t="b">
        <v>0</v>
      </c>
      <c r="H42" t="b">
        <v>0</v>
      </c>
    </row>
    <row r="43" spans="1:8" x14ac:dyDescent="0.15">
      <c r="A43" t="s">
        <v>180</v>
      </c>
      <c r="B43" t="s">
        <v>30</v>
      </c>
      <c r="C43">
        <v>3</v>
      </c>
      <c r="D43">
        <v>36</v>
      </c>
      <c r="E43">
        <v>1</v>
      </c>
      <c r="F43" t="s">
        <v>1179</v>
      </c>
      <c r="G43" t="b">
        <v>0</v>
      </c>
      <c r="H43" t="b">
        <v>0</v>
      </c>
    </row>
    <row r="44" spans="1:8" x14ac:dyDescent="0.15">
      <c r="A44" t="s">
        <v>180</v>
      </c>
      <c r="B44" t="s">
        <v>27</v>
      </c>
      <c r="C44">
        <v>3</v>
      </c>
      <c r="D44">
        <v>36</v>
      </c>
      <c r="E44">
        <v>1</v>
      </c>
      <c r="F44" t="s">
        <v>1373</v>
      </c>
      <c r="G44" t="b">
        <v>0</v>
      </c>
      <c r="H44" t="b">
        <v>0</v>
      </c>
    </row>
    <row r="45" spans="1:8" x14ac:dyDescent="0.15">
      <c r="A45" t="s">
        <v>178</v>
      </c>
      <c r="B45" t="s">
        <v>30</v>
      </c>
      <c r="C45">
        <v>3</v>
      </c>
      <c r="D45">
        <v>36</v>
      </c>
      <c r="E45">
        <v>1</v>
      </c>
      <c r="F45" t="s">
        <v>135</v>
      </c>
      <c r="G45" t="b">
        <v>0</v>
      </c>
      <c r="H45" t="b">
        <v>0</v>
      </c>
    </row>
    <row r="46" spans="1:8" x14ac:dyDescent="0.15">
      <c r="A46" t="s">
        <v>180</v>
      </c>
      <c r="B46" t="s">
        <v>30</v>
      </c>
      <c r="C46">
        <v>3</v>
      </c>
      <c r="D46">
        <v>37</v>
      </c>
      <c r="E46">
        <v>1</v>
      </c>
      <c r="F46" t="s">
        <v>136</v>
      </c>
      <c r="G46" t="b">
        <v>0</v>
      </c>
      <c r="H46" t="b">
        <v>0</v>
      </c>
    </row>
    <row r="47" spans="1:8" x14ac:dyDescent="0.15">
      <c r="A47" t="s">
        <v>182</v>
      </c>
      <c r="B47" t="s">
        <v>23</v>
      </c>
      <c r="C47">
        <v>3</v>
      </c>
      <c r="D47">
        <v>37</v>
      </c>
      <c r="E47">
        <v>1</v>
      </c>
      <c r="F47" t="s">
        <v>175</v>
      </c>
      <c r="G47" t="b">
        <v>0</v>
      </c>
      <c r="H47" t="b">
        <v>0</v>
      </c>
    </row>
    <row r="48" spans="1:8" x14ac:dyDescent="0.15">
      <c r="A48" t="s">
        <v>179</v>
      </c>
      <c r="B48" t="s">
        <v>23</v>
      </c>
      <c r="C48">
        <v>3</v>
      </c>
      <c r="D48">
        <v>37</v>
      </c>
      <c r="E48">
        <v>1</v>
      </c>
      <c r="F48" t="s">
        <v>1321</v>
      </c>
      <c r="G48" t="b">
        <v>0</v>
      </c>
      <c r="H48" t="b">
        <v>0</v>
      </c>
    </row>
    <row r="49" spans="1:8" x14ac:dyDescent="0.15">
      <c r="A49" t="s">
        <v>180</v>
      </c>
      <c r="B49" t="s">
        <v>30</v>
      </c>
      <c r="C49">
        <v>3</v>
      </c>
      <c r="D49">
        <v>38</v>
      </c>
      <c r="E49">
        <v>1</v>
      </c>
      <c r="F49" t="s">
        <v>1171</v>
      </c>
      <c r="G49" t="b">
        <v>0</v>
      </c>
      <c r="H49" t="b">
        <v>0</v>
      </c>
    </row>
    <row r="50" spans="1:8" x14ac:dyDescent="0.15">
      <c r="A50" t="s">
        <v>180</v>
      </c>
      <c r="B50" t="s">
        <v>27</v>
      </c>
      <c r="C50">
        <v>3</v>
      </c>
      <c r="D50">
        <v>38</v>
      </c>
      <c r="E50">
        <v>1</v>
      </c>
      <c r="F50" t="s">
        <v>1360</v>
      </c>
      <c r="G50" t="b">
        <v>0</v>
      </c>
      <c r="H50" t="b">
        <v>0</v>
      </c>
    </row>
    <row r="51" spans="1:8" x14ac:dyDescent="0.15">
      <c r="A51" t="s">
        <v>180</v>
      </c>
      <c r="B51" t="s">
        <v>153</v>
      </c>
      <c r="C51">
        <v>4</v>
      </c>
      <c r="D51">
        <v>42</v>
      </c>
      <c r="E51">
        <v>2</v>
      </c>
      <c r="F51" t="s">
        <v>1444</v>
      </c>
      <c r="G51" t="b">
        <v>0</v>
      </c>
      <c r="H51" t="b">
        <v>0</v>
      </c>
    </row>
    <row r="52" spans="1:8" x14ac:dyDescent="0.15">
      <c r="A52" t="s">
        <v>181</v>
      </c>
      <c r="B52" t="s">
        <v>23</v>
      </c>
      <c r="C52">
        <v>4</v>
      </c>
      <c r="D52">
        <v>42</v>
      </c>
      <c r="E52">
        <v>2</v>
      </c>
      <c r="F52" t="s">
        <v>1238</v>
      </c>
      <c r="G52" t="b">
        <v>0</v>
      </c>
      <c r="H52" t="b">
        <v>0</v>
      </c>
    </row>
    <row r="53" spans="1:8" x14ac:dyDescent="0.15">
      <c r="A53" t="s">
        <v>179</v>
      </c>
      <c r="B53" t="s">
        <v>23</v>
      </c>
      <c r="C53">
        <v>4</v>
      </c>
      <c r="D53">
        <v>42</v>
      </c>
      <c r="E53">
        <v>2</v>
      </c>
      <c r="F53" t="s">
        <v>1302</v>
      </c>
      <c r="G53" t="b">
        <v>0</v>
      </c>
      <c r="H53" t="b">
        <v>0</v>
      </c>
    </row>
    <row r="54" spans="1:8" x14ac:dyDescent="0.15">
      <c r="A54" t="s">
        <v>180</v>
      </c>
      <c r="B54" t="s">
        <v>30</v>
      </c>
      <c r="C54">
        <v>3</v>
      </c>
      <c r="D54">
        <v>43</v>
      </c>
      <c r="E54">
        <v>2</v>
      </c>
      <c r="F54" t="s">
        <v>135</v>
      </c>
      <c r="G54" t="b">
        <v>0</v>
      </c>
      <c r="H54" t="b">
        <v>0</v>
      </c>
    </row>
    <row r="55" spans="1:8" x14ac:dyDescent="0.15">
      <c r="A55" t="s">
        <v>180</v>
      </c>
      <c r="B55" t="s">
        <v>27</v>
      </c>
      <c r="C55">
        <v>3</v>
      </c>
      <c r="D55">
        <v>43</v>
      </c>
      <c r="E55">
        <v>2</v>
      </c>
      <c r="F55" t="s">
        <v>1340</v>
      </c>
      <c r="G55" t="b">
        <v>0</v>
      </c>
      <c r="H55" t="b">
        <v>0</v>
      </c>
    </row>
    <row r="56" spans="1:8" x14ac:dyDescent="0.15">
      <c r="A56" t="s">
        <v>181</v>
      </c>
      <c r="B56" t="s">
        <v>27</v>
      </c>
      <c r="C56">
        <v>3</v>
      </c>
      <c r="D56">
        <v>43</v>
      </c>
      <c r="E56">
        <v>2</v>
      </c>
      <c r="F56" t="s">
        <v>141</v>
      </c>
      <c r="G56" t="b">
        <v>0</v>
      </c>
      <c r="H56" t="b">
        <v>0</v>
      </c>
    </row>
    <row r="57" spans="1:8" x14ac:dyDescent="0.15">
      <c r="A57" t="s">
        <v>180</v>
      </c>
      <c r="B57" t="s">
        <v>27</v>
      </c>
      <c r="C57">
        <v>3</v>
      </c>
      <c r="D57">
        <v>44</v>
      </c>
      <c r="E57">
        <v>2</v>
      </c>
      <c r="F57" t="s">
        <v>1351</v>
      </c>
      <c r="G57" t="b">
        <v>0</v>
      </c>
      <c r="H57" t="b">
        <v>0</v>
      </c>
    </row>
    <row r="58" spans="1:8" x14ac:dyDescent="0.15">
      <c r="A58" t="s">
        <v>180</v>
      </c>
      <c r="B58" t="s">
        <v>23</v>
      </c>
      <c r="C58">
        <v>3</v>
      </c>
      <c r="D58">
        <v>44</v>
      </c>
      <c r="E58">
        <v>2</v>
      </c>
      <c r="F58" t="s">
        <v>1203</v>
      </c>
      <c r="G58" t="b">
        <v>0</v>
      </c>
      <c r="H58" t="b">
        <v>0</v>
      </c>
    </row>
    <row r="59" spans="1:8" x14ac:dyDescent="0.15">
      <c r="A59" t="s">
        <v>178</v>
      </c>
      <c r="B59" t="s">
        <v>27</v>
      </c>
      <c r="C59">
        <v>3</v>
      </c>
      <c r="D59">
        <v>44</v>
      </c>
      <c r="E59">
        <v>2</v>
      </c>
      <c r="F59" t="s">
        <v>138</v>
      </c>
      <c r="G59" t="b">
        <v>0</v>
      </c>
      <c r="H59" t="b">
        <v>0</v>
      </c>
    </row>
    <row r="60" spans="1:8" x14ac:dyDescent="0.15">
      <c r="A60" t="s">
        <v>180</v>
      </c>
      <c r="B60" t="s">
        <v>27</v>
      </c>
      <c r="C60">
        <v>2</v>
      </c>
      <c r="D60">
        <v>45</v>
      </c>
      <c r="E60">
        <v>2</v>
      </c>
      <c r="F60" t="s">
        <v>177</v>
      </c>
      <c r="G60" t="b">
        <v>0</v>
      </c>
      <c r="H60" t="b">
        <v>0</v>
      </c>
    </row>
    <row r="61" spans="1:8" x14ac:dyDescent="0.15">
      <c r="A61" t="s">
        <v>180</v>
      </c>
      <c r="B61" t="s">
        <v>23</v>
      </c>
      <c r="C61">
        <v>2</v>
      </c>
      <c r="D61">
        <v>45</v>
      </c>
      <c r="E61">
        <v>2</v>
      </c>
      <c r="F61" t="s">
        <v>1190</v>
      </c>
      <c r="G61" t="b">
        <v>0</v>
      </c>
      <c r="H61" t="b">
        <v>0</v>
      </c>
    </row>
    <row r="62" spans="1:8" x14ac:dyDescent="0.15">
      <c r="A62" t="s">
        <v>180</v>
      </c>
      <c r="B62" t="s">
        <v>153</v>
      </c>
      <c r="C62">
        <v>2</v>
      </c>
      <c r="D62">
        <v>45</v>
      </c>
      <c r="E62">
        <v>2</v>
      </c>
      <c r="F62" t="s">
        <v>1443</v>
      </c>
      <c r="G62" t="b">
        <v>0</v>
      </c>
      <c r="H62" t="b">
        <v>0</v>
      </c>
    </row>
    <row r="63" spans="1:8" x14ac:dyDescent="0.15">
      <c r="A63" t="s">
        <v>181</v>
      </c>
      <c r="B63" t="s">
        <v>27</v>
      </c>
      <c r="C63">
        <v>1</v>
      </c>
      <c r="D63">
        <v>46</v>
      </c>
      <c r="E63">
        <v>2</v>
      </c>
      <c r="F63" t="s">
        <v>141</v>
      </c>
      <c r="G63" t="b">
        <v>0</v>
      </c>
      <c r="H63" t="b">
        <v>0</v>
      </c>
    </row>
    <row r="64" spans="1:8" x14ac:dyDescent="0.15">
      <c r="A64" t="s">
        <v>178</v>
      </c>
      <c r="B64" t="s">
        <v>27</v>
      </c>
      <c r="C64">
        <v>1</v>
      </c>
      <c r="D64">
        <v>46</v>
      </c>
      <c r="E64">
        <v>2</v>
      </c>
      <c r="F64" t="s">
        <v>137</v>
      </c>
      <c r="G64" t="b">
        <v>0</v>
      </c>
      <c r="H64" t="b">
        <v>0</v>
      </c>
    </row>
    <row r="65" spans="1:8" x14ac:dyDescent="0.15">
      <c r="A65" t="s">
        <v>178</v>
      </c>
      <c r="B65" t="s">
        <v>27</v>
      </c>
      <c r="C65">
        <v>3</v>
      </c>
      <c r="D65">
        <v>47</v>
      </c>
      <c r="E65">
        <v>1</v>
      </c>
      <c r="F65" t="s">
        <v>1435</v>
      </c>
      <c r="G65" t="b">
        <v>0</v>
      </c>
      <c r="H65" t="b">
        <v>0</v>
      </c>
    </row>
    <row r="66" spans="1:8" x14ac:dyDescent="0.15">
      <c r="A66" t="s">
        <v>179</v>
      </c>
      <c r="B66" t="s">
        <v>23</v>
      </c>
      <c r="C66">
        <v>3</v>
      </c>
      <c r="D66">
        <v>47</v>
      </c>
      <c r="E66">
        <v>1</v>
      </c>
      <c r="F66" t="s">
        <v>1325</v>
      </c>
      <c r="G66" t="b">
        <v>0</v>
      </c>
      <c r="H66" t="b">
        <v>0</v>
      </c>
    </row>
    <row r="67" spans="1:8" x14ac:dyDescent="0.15">
      <c r="A67" t="s">
        <v>180</v>
      </c>
      <c r="B67" t="s">
        <v>153</v>
      </c>
      <c r="C67">
        <v>3</v>
      </c>
      <c r="D67">
        <v>48</v>
      </c>
      <c r="E67">
        <v>1</v>
      </c>
      <c r="F67" t="s">
        <v>1452</v>
      </c>
      <c r="G67" t="b">
        <v>0</v>
      </c>
      <c r="H67" t="b">
        <v>0</v>
      </c>
    </row>
    <row r="68" spans="1:8" x14ac:dyDescent="0.15">
      <c r="A68" t="s">
        <v>179</v>
      </c>
      <c r="B68" t="s">
        <v>23</v>
      </c>
      <c r="C68">
        <v>3</v>
      </c>
      <c r="D68">
        <v>48</v>
      </c>
      <c r="E68">
        <v>1</v>
      </c>
      <c r="F68" t="s">
        <v>1322</v>
      </c>
      <c r="G68" t="b">
        <v>0</v>
      </c>
      <c r="H68" t="b">
        <v>0</v>
      </c>
    </row>
    <row r="69" spans="1:8" x14ac:dyDescent="0.15">
      <c r="A69" t="s">
        <v>179</v>
      </c>
      <c r="B69" t="s">
        <v>153</v>
      </c>
      <c r="C69">
        <v>3</v>
      </c>
      <c r="D69">
        <v>48</v>
      </c>
      <c r="E69">
        <v>1</v>
      </c>
      <c r="F69" t="s">
        <v>1108</v>
      </c>
      <c r="G69" t="b">
        <v>0</v>
      </c>
      <c r="H69" t="b">
        <v>0</v>
      </c>
    </row>
    <row r="70" spans="1:8" x14ac:dyDescent="0.15">
      <c r="A70" t="s">
        <v>180</v>
      </c>
      <c r="B70" t="s">
        <v>23</v>
      </c>
      <c r="C70">
        <v>2</v>
      </c>
      <c r="D70">
        <v>49</v>
      </c>
      <c r="E70">
        <v>1</v>
      </c>
      <c r="F70" t="s">
        <v>1209</v>
      </c>
      <c r="G70" t="b">
        <v>0</v>
      </c>
      <c r="H70" t="b">
        <v>0</v>
      </c>
    </row>
    <row r="71" spans="1:8" x14ac:dyDescent="0.15">
      <c r="A71" t="s">
        <v>178</v>
      </c>
      <c r="B71" t="s">
        <v>27</v>
      </c>
      <c r="C71">
        <v>2</v>
      </c>
      <c r="D71">
        <v>49</v>
      </c>
      <c r="E71">
        <v>1</v>
      </c>
      <c r="F71" t="s">
        <v>1430</v>
      </c>
      <c r="G71" t="b">
        <v>0</v>
      </c>
      <c r="H71" t="b">
        <v>0</v>
      </c>
    </row>
    <row r="72" spans="1:8" x14ac:dyDescent="0.15">
      <c r="A72" t="s">
        <v>179</v>
      </c>
      <c r="B72" t="s">
        <v>23</v>
      </c>
      <c r="C72">
        <v>2</v>
      </c>
      <c r="D72">
        <v>49</v>
      </c>
      <c r="E72">
        <v>1</v>
      </c>
      <c r="F72" t="s">
        <v>1319</v>
      </c>
      <c r="G72" t="b">
        <v>0</v>
      </c>
      <c r="H72" t="b">
        <v>0</v>
      </c>
    </row>
    <row r="73" spans="1:8" x14ac:dyDescent="0.15">
      <c r="A73" t="s">
        <v>180</v>
      </c>
      <c r="B73" t="s">
        <v>30</v>
      </c>
      <c r="C73">
        <v>1</v>
      </c>
      <c r="D73">
        <v>50</v>
      </c>
      <c r="E73">
        <v>1</v>
      </c>
      <c r="F73" t="s">
        <v>1159</v>
      </c>
      <c r="G73" t="b">
        <v>0</v>
      </c>
      <c r="H73" t="b">
        <v>0</v>
      </c>
    </row>
    <row r="74" spans="1:8" x14ac:dyDescent="0.15">
      <c r="A74" t="s">
        <v>179</v>
      </c>
      <c r="B74" t="s">
        <v>23</v>
      </c>
      <c r="C74">
        <v>1</v>
      </c>
      <c r="D74">
        <v>50</v>
      </c>
      <c r="E74">
        <v>1</v>
      </c>
      <c r="F74" t="s">
        <v>1306</v>
      </c>
      <c r="G74" t="b">
        <v>0</v>
      </c>
      <c r="H74" t="b">
        <v>0</v>
      </c>
    </row>
    <row r="75" spans="1:8" x14ac:dyDescent="0.15">
      <c r="A75" t="s">
        <v>180</v>
      </c>
      <c r="B75" t="s">
        <v>23</v>
      </c>
      <c r="C75">
        <v>3</v>
      </c>
      <c r="D75">
        <v>51</v>
      </c>
      <c r="E75">
        <v>2</v>
      </c>
      <c r="F75" t="s">
        <v>1199</v>
      </c>
      <c r="G75" t="b">
        <v>0</v>
      </c>
      <c r="H75" t="b">
        <v>0</v>
      </c>
    </row>
    <row r="76" spans="1:8" x14ac:dyDescent="0.15">
      <c r="A76" t="s">
        <v>28</v>
      </c>
      <c r="B76" t="s">
        <v>30</v>
      </c>
      <c r="C76">
        <v>3</v>
      </c>
      <c r="D76">
        <v>25</v>
      </c>
      <c r="E76">
        <v>2</v>
      </c>
      <c r="F76" t="s">
        <v>1226</v>
      </c>
      <c r="G76" t="b">
        <v>0</v>
      </c>
      <c r="H76" t="b">
        <v>0</v>
      </c>
    </row>
    <row r="77" spans="1:8" x14ac:dyDescent="0.15">
      <c r="A77" t="s">
        <v>28</v>
      </c>
      <c r="B77" t="s">
        <v>27</v>
      </c>
      <c r="C77">
        <v>3</v>
      </c>
      <c r="D77">
        <v>25</v>
      </c>
      <c r="E77">
        <v>2</v>
      </c>
      <c r="F77" t="s">
        <v>1388</v>
      </c>
      <c r="G77" t="b">
        <v>0</v>
      </c>
      <c r="H77" t="b">
        <v>0</v>
      </c>
    </row>
    <row r="78" spans="1:8" x14ac:dyDescent="0.15">
      <c r="A78" t="s">
        <v>28</v>
      </c>
      <c r="B78" t="s">
        <v>30</v>
      </c>
      <c r="C78">
        <v>2</v>
      </c>
      <c r="D78">
        <v>29</v>
      </c>
      <c r="E78">
        <v>2</v>
      </c>
      <c r="F78" t="s">
        <v>1229</v>
      </c>
      <c r="G78" t="b">
        <v>0</v>
      </c>
      <c r="H78" t="b">
        <v>0</v>
      </c>
    </row>
    <row r="79" spans="1:8" x14ac:dyDescent="0.15">
      <c r="A79" t="s">
        <v>28</v>
      </c>
      <c r="B79" t="s">
        <v>27</v>
      </c>
      <c r="C79">
        <v>2</v>
      </c>
      <c r="D79">
        <v>29</v>
      </c>
      <c r="E79">
        <v>2</v>
      </c>
      <c r="F79" t="s">
        <v>1383</v>
      </c>
      <c r="G79" t="b">
        <v>0</v>
      </c>
      <c r="H79" t="b">
        <v>0</v>
      </c>
    </row>
    <row r="80" spans="1:8" x14ac:dyDescent="0.15">
      <c r="A80" t="s">
        <v>25</v>
      </c>
      <c r="B80" t="s">
        <v>30</v>
      </c>
      <c r="C80">
        <v>2</v>
      </c>
      <c r="D80">
        <v>29</v>
      </c>
      <c r="E80">
        <v>2</v>
      </c>
      <c r="F80" t="s">
        <v>1116</v>
      </c>
      <c r="G80" t="b">
        <v>0</v>
      </c>
      <c r="H80" t="b">
        <v>0</v>
      </c>
    </row>
    <row r="81" spans="1:8" x14ac:dyDescent="0.15">
      <c r="A81" t="s">
        <v>180</v>
      </c>
      <c r="B81" t="s">
        <v>153</v>
      </c>
      <c r="C81">
        <v>3</v>
      </c>
      <c r="D81">
        <v>51</v>
      </c>
      <c r="E81">
        <v>2</v>
      </c>
      <c r="F81" t="s">
        <v>1445</v>
      </c>
      <c r="G81" t="b">
        <v>0</v>
      </c>
      <c r="H81" t="b">
        <v>0</v>
      </c>
    </row>
    <row r="82" spans="1:8" x14ac:dyDescent="0.15">
      <c r="A82" t="s">
        <v>182</v>
      </c>
      <c r="B82" t="s">
        <v>30</v>
      </c>
      <c r="C82">
        <v>2</v>
      </c>
      <c r="D82">
        <v>52</v>
      </c>
      <c r="E82">
        <v>2</v>
      </c>
      <c r="F82" t="s">
        <v>1248</v>
      </c>
      <c r="G82" t="b">
        <v>0</v>
      </c>
      <c r="H82" t="b">
        <v>0</v>
      </c>
    </row>
    <row r="83" spans="1:8" x14ac:dyDescent="0.15">
      <c r="A83" t="s">
        <v>182</v>
      </c>
      <c r="B83" t="s">
        <v>27</v>
      </c>
      <c r="C83">
        <v>2</v>
      </c>
      <c r="D83">
        <v>52</v>
      </c>
      <c r="E83">
        <v>2</v>
      </c>
      <c r="F83" t="s">
        <v>1401</v>
      </c>
      <c r="G83" t="b">
        <v>0</v>
      </c>
      <c r="H83" t="b">
        <v>0</v>
      </c>
    </row>
    <row r="84" spans="1:8" x14ac:dyDescent="0.15">
      <c r="A84" t="s">
        <v>180</v>
      </c>
      <c r="B84" t="s">
        <v>30</v>
      </c>
      <c r="C84">
        <v>1</v>
      </c>
      <c r="D84">
        <v>53</v>
      </c>
      <c r="E84">
        <v>2</v>
      </c>
      <c r="F84" t="s">
        <v>1117</v>
      </c>
      <c r="G84" t="b">
        <v>0</v>
      </c>
      <c r="H84" t="b">
        <v>0</v>
      </c>
    </row>
    <row r="85" spans="1:8" x14ac:dyDescent="0.15">
      <c r="A85" t="s">
        <v>181</v>
      </c>
      <c r="B85" t="s">
        <v>30</v>
      </c>
      <c r="C85">
        <v>1</v>
      </c>
      <c r="D85">
        <v>53</v>
      </c>
      <c r="E85">
        <v>2</v>
      </c>
      <c r="F85" t="s">
        <v>1222</v>
      </c>
      <c r="G85" t="b">
        <v>0</v>
      </c>
      <c r="H85" t="b">
        <v>0</v>
      </c>
    </row>
    <row r="86" spans="1:8" x14ac:dyDescent="0.15">
      <c r="A86" t="s">
        <v>180</v>
      </c>
      <c r="B86" t="s">
        <v>30</v>
      </c>
      <c r="C86">
        <v>1</v>
      </c>
      <c r="D86">
        <v>54</v>
      </c>
      <c r="E86">
        <v>2</v>
      </c>
      <c r="F86" t="s">
        <v>1109</v>
      </c>
      <c r="G86" t="b">
        <v>0</v>
      </c>
      <c r="H86" t="b">
        <v>0</v>
      </c>
    </row>
    <row r="87" spans="1:8" x14ac:dyDescent="0.15">
      <c r="A87" t="s">
        <v>181</v>
      </c>
      <c r="B87" t="s">
        <v>30</v>
      </c>
      <c r="C87">
        <v>1</v>
      </c>
      <c r="D87">
        <v>54</v>
      </c>
      <c r="E87">
        <v>2</v>
      </c>
      <c r="F87" t="s">
        <v>1219</v>
      </c>
      <c r="G87" t="b">
        <v>0</v>
      </c>
      <c r="H87" t="b">
        <v>0</v>
      </c>
    </row>
    <row r="88" spans="1:8" x14ac:dyDescent="0.15">
      <c r="A88" t="s">
        <v>178</v>
      </c>
      <c r="B88" t="s">
        <v>30</v>
      </c>
      <c r="C88">
        <v>1</v>
      </c>
      <c r="D88">
        <v>54</v>
      </c>
      <c r="E88">
        <v>2</v>
      </c>
      <c r="F88" t="s">
        <v>1267</v>
      </c>
      <c r="G88" t="b">
        <v>0</v>
      </c>
      <c r="H88" t="b">
        <v>0</v>
      </c>
    </row>
    <row r="89" spans="1:8" x14ac:dyDescent="0.15">
      <c r="A89" t="s">
        <v>178</v>
      </c>
      <c r="B89" t="s">
        <v>27</v>
      </c>
      <c r="C89">
        <v>3</v>
      </c>
      <c r="D89">
        <v>57</v>
      </c>
      <c r="E89">
        <v>1</v>
      </c>
      <c r="F89" t="s">
        <v>1440</v>
      </c>
      <c r="G89" t="b">
        <v>0</v>
      </c>
      <c r="H89" t="b">
        <v>0</v>
      </c>
    </row>
    <row r="90" spans="1:8" x14ac:dyDescent="0.15">
      <c r="A90" t="s">
        <v>179</v>
      </c>
      <c r="B90" t="s">
        <v>23</v>
      </c>
      <c r="C90">
        <v>3</v>
      </c>
      <c r="D90">
        <v>57</v>
      </c>
      <c r="E90">
        <v>1</v>
      </c>
      <c r="F90" t="s">
        <v>1326</v>
      </c>
      <c r="G90" t="b">
        <v>0</v>
      </c>
      <c r="H90" t="b">
        <v>0</v>
      </c>
    </row>
    <row r="91" spans="1:8" x14ac:dyDescent="0.15">
      <c r="A91" t="s">
        <v>179</v>
      </c>
      <c r="B91" t="s">
        <v>153</v>
      </c>
      <c r="C91">
        <v>3</v>
      </c>
      <c r="D91">
        <v>57</v>
      </c>
      <c r="E91">
        <v>1</v>
      </c>
      <c r="F91" t="s">
        <v>176</v>
      </c>
      <c r="G91" t="b">
        <v>0</v>
      </c>
      <c r="H91" t="b">
        <v>0</v>
      </c>
    </row>
    <row r="92" spans="1:8" x14ac:dyDescent="0.15">
      <c r="A92" t="s">
        <v>180</v>
      </c>
      <c r="B92" t="s">
        <v>30</v>
      </c>
      <c r="C92">
        <v>3</v>
      </c>
      <c r="D92">
        <v>58</v>
      </c>
      <c r="E92">
        <v>1</v>
      </c>
      <c r="F92" t="s">
        <v>1172</v>
      </c>
      <c r="G92" t="b">
        <v>0</v>
      </c>
      <c r="H92" t="b">
        <v>0</v>
      </c>
    </row>
    <row r="93" spans="1:8" x14ac:dyDescent="0.15">
      <c r="A93" t="s">
        <v>181</v>
      </c>
      <c r="B93" t="s">
        <v>27</v>
      </c>
      <c r="C93">
        <v>3</v>
      </c>
      <c r="D93">
        <v>58</v>
      </c>
      <c r="E93">
        <v>1</v>
      </c>
      <c r="F93" t="s">
        <v>1390</v>
      </c>
      <c r="G93" t="b">
        <v>0</v>
      </c>
      <c r="H93" t="b">
        <v>0</v>
      </c>
    </row>
    <row r="94" spans="1:8" x14ac:dyDescent="0.15">
      <c r="A94" t="s">
        <v>180</v>
      </c>
      <c r="B94" t="s">
        <v>30</v>
      </c>
      <c r="C94">
        <v>2</v>
      </c>
      <c r="D94">
        <v>59</v>
      </c>
      <c r="E94">
        <v>1</v>
      </c>
      <c r="F94" t="s">
        <v>1168</v>
      </c>
      <c r="G94" t="b">
        <v>0</v>
      </c>
      <c r="H94" t="b">
        <v>0</v>
      </c>
    </row>
    <row r="95" spans="1:8" x14ac:dyDescent="0.15">
      <c r="A95" t="s">
        <v>180</v>
      </c>
      <c r="B95" t="s">
        <v>27</v>
      </c>
      <c r="C95">
        <v>2</v>
      </c>
      <c r="D95">
        <v>59</v>
      </c>
      <c r="E95">
        <v>1</v>
      </c>
      <c r="F95" t="s">
        <v>1362</v>
      </c>
      <c r="G95" t="b">
        <v>0</v>
      </c>
      <c r="H95" t="b">
        <v>0</v>
      </c>
    </row>
    <row r="96" spans="1:8" x14ac:dyDescent="0.15">
      <c r="A96" t="s">
        <v>180</v>
      </c>
      <c r="B96" t="s">
        <v>23</v>
      </c>
      <c r="C96">
        <v>2</v>
      </c>
      <c r="D96">
        <v>59</v>
      </c>
      <c r="E96">
        <v>1</v>
      </c>
      <c r="F96" t="s">
        <v>1211</v>
      </c>
      <c r="G96" t="b">
        <v>0</v>
      </c>
      <c r="H96" t="b">
        <v>0</v>
      </c>
    </row>
    <row r="97" spans="1:8" x14ac:dyDescent="0.15">
      <c r="A97" t="s">
        <v>180</v>
      </c>
      <c r="B97" t="s">
        <v>27</v>
      </c>
      <c r="C97">
        <v>2</v>
      </c>
      <c r="D97">
        <v>60</v>
      </c>
      <c r="E97">
        <v>1</v>
      </c>
      <c r="F97" t="s">
        <v>1356</v>
      </c>
      <c r="G97" t="b">
        <v>0</v>
      </c>
      <c r="H97" t="b">
        <v>0</v>
      </c>
    </row>
    <row r="98" spans="1:8" x14ac:dyDescent="0.15">
      <c r="A98" t="s">
        <v>180</v>
      </c>
      <c r="B98" t="s">
        <v>23</v>
      </c>
      <c r="C98">
        <v>2</v>
      </c>
      <c r="D98">
        <v>60</v>
      </c>
      <c r="E98">
        <v>1</v>
      </c>
      <c r="F98" t="s">
        <v>1206</v>
      </c>
      <c r="G98" t="b">
        <v>0</v>
      </c>
      <c r="H98" t="b">
        <v>0</v>
      </c>
    </row>
    <row r="99" spans="1:8" x14ac:dyDescent="0.15">
      <c r="A99" t="s">
        <v>179</v>
      </c>
      <c r="B99" t="s">
        <v>23</v>
      </c>
      <c r="C99">
        <v>2</v>
      </c>
      <c r="D99">
        <v>60</v>
      </c>
      <c r="E99">
        <v>1</v>
      </c>
      <c r="F99" t="s">
        <v>1309</v>
      </c>
      <c r="G99" t="b">
        <v>0</v>
      </c>
      <c r="H99" t="b">
        <v>0</v>
      </c>
    </row>
    <row r="100" spans="1:8" x14ac:dyDescent="0.15">
      <c r="A100" t="s">
        <v>180</v>
      </c>
      <c r="B100" t="s">
        <v>27</v>
      </c>
      <c r="C100">
        <v>4</v>
      </c>
      <c r="D100">
        <v>61</v>
      </c>
      <c r="E100">
        <v>2</v>
      </c>
      <c r="F100" t="s">
        <v>1345</v>
      </c>
      <c r="G100" t="b">
        <v>0</v>
      </c>
      <c r="H100" t="b">
        <v>0</v>
      </c>
    </row>
    <row r="101" spans="1:8" x14ac:dyDescent="0.15">
      <c r="A101" t="s">
        <v>180</v>
      </c>
      <c r="B101" t="s">
        <v>23</v>
      </c>
      <c r="C101">
        <v>4</v>
      </c>
      <c r="D101">
        <v>61</v>
      </c>
      <c r="E101">
        <v>2</v>
      </c>
      <c r="F101" t="s">
        <v>1197</v>
      </c>
      <c r="G101" t="b">
        <v>0</v>
      </c>
      <c r="H101" t="b">
        <v>0</v>
      </c>
    </row>
    <row r="102" spans="1:8" x14ac:dyDescent="0.15">
      <c r="A102" t="s">
        <v>180</v>
      </c>
      <c r="B102" t="s">
        <v>153</v>
      </c>
      <c r="C102">
        <v>4</v>
      </c>
      <c r="D102">
        <v>61</v>
      </c>
      <c r="E102">
        <v>2</v>
      </c>
      <c r="F102" t="s">
        <v>1449</v>
      </c>
      <c r="G102" t="b">
        <v>0</v>
      </c>
      <c r="H102" t="b">
        <v>0</v>
      </c>
    </row>
    <row r="103" spans="1:8" x14ac:dyDescent="0.15">
      <c r="A103" t="s">
        <v>180</v>
      </c>
      <c r="B103" t="s">
        <v>30</v>
      </c>
      <c r="C103">
        <v>4</v>
      </c>
      <c r="D103">
        <v>62</v>
      </c>
      <c r="E103">
        <v>1</v>
      </c>
      <c r="F103" t="s">
        <v>1179</v>
      </c>
      <c r="G103" t="b">
        <v>0</v>
      </c>
      <c r="H103" t="b">
        <v>0</v>
      </c>
    </row>
    <row r="104" spans="1:8" x14ac:dyDescent="0.15">
      <c r="A104" t="s">
        <v>180</v>
      </c>
      <c r="B104" t="s">
        <v>27</v>
      </c>
      <c r="C104">
        <v>4</v>
      </c>
      <c r="D104">
        <v>62</v>
      </c>
      <c r="E104">
        <v>1</v>
      </c>
      <c r="F104" t="s">
        <v>1369</v>
      </c>
      <c r="G104" t="b">
        <v>0</v>
      </c>
      <c r="H104" t="b">
        <v>0</v>
      </c>
    </row>
    <row r="105" spans="1:8" x14ac:dyDescent="0.15">
      <c r="A105" t="s">
        <v>178</v>
      </c>
      <c r="B105" t="s">
        <v>27</v>
      </c>
      <c r="C105">
        <v>4</v>
      </c>
      <c r="D105">
        <v>63</v>
      </c>
      <c r="E105">
        <v>1</v>
      </c>
      <c r="F105" t="s">
        <v>1437</v>
      </c>
      <c r="G105" t="b">
        <v>0</v>
      </c>
      <c r="H105" t="b">
        <v>0</v>
      </c>
    </row>
    <row r="106" spans="1:8" x14ac:dyDescent="0.15">
      <c r="A106" t="s">
        <v>178</v>
      </c>
      <c r="B106" t="s">
        <v>23</v>
      </c>
      <c r="C106">
        <v>4</v>
      </c>
      <c r="D106">
        <v>63</v>
      </c>
      <c r="E106">
        <v>1</v>
      </c>
      <c r="F106" t="s">
        <v>1290</v>
      </c>
      <c r="G106" t="b">
        <v>0</v>
      </c>
      <c r="H106" t="b">
        <v>0</v>
      </c>
    </row>
    <row r="107" spans="1:8" x14ac:dyDescent="0.15">
      <c r="A107" t="s">
        <v>179</v>
      </c>
      <c r="B107" t="s">
        <v>153</v>
      </c>
      <c r="C107">
        <v>4</v>
      </c>
      <c r="D107">
        <v>63</v>
      </c>
      <c r="E107">
        <v>1</v>
      </c>
      <c r="F107" t="s">
        <v>1106</v>
      </c>
      <c r="G107" t="b">
        <v>0</v>
      </c>
      <c r="H107" t="b">
        <v>0</v>
      </c>
    </row>
    <row r="108" spans="1:8" x14ac:dyDescent="0.15">
      <c r="A108" t="s">
        <v>181</v>
      </c>
      <c r="B108" t="s">
        <v>30</v>
      </c>
      <c r="C108">
        <v>3</v>
      </c>
      <c r="D108">
        <v>64</v>
      </c>
      <c r="E108">
        <v>1</v>
      </c>
      <c r="F108" t="s">
        <v>1114</v>
      </c>
      <c r="G108" t="b">
        <v>0</v>
      </c>
      <c r="H108" t="b">
        <v>0</v>
      </c>
    </row>
    <row r="109" spans="1:8" x14ac:dyDescent="0.15">
      <c r="A109" t="s">
        <v>181</v>
      </c>
      <c r="B109" t="s">
        <v>27</v>
      </c>
      <c r="C109">
        <v>3</v>
      </c>
      <c r="D109">
        <v>64</v>
      </c>
      <c r="E109">
        <v>1</v>
      </c>
      <c r="F109" t="s">
        <v>1393</v>
      </c>
      <c r="G109" t="b">
        <v>0</v>
      </c>
      <c r="H109" t="b">
        <v>0</v>
      </c>
    </row>
    <row r="110" spans="1:8" x14ac:dyDescent="0.15">
      <c r="A110" t="s">
        <v>180</v>
      </c>
      <c r="B110" t="s">
        <v>27</v>
      </c>
      <c r="C110">
        <v>2</v>
      </c>
      <c r="D110">
        <v>65</v>
      </c>
      <c r="E110">
        <v>1</v>
      </c>
      <c r="F110" t="s">
        <v>1363</v>
      </c>
      <c r="G110" t="b">
        <v>0</v>
      </c>
      <c r="H110" t="b">
        <v>0</v>
      </c>
    </row>
    <row r="111" spans="1:8" x14ac:dyDescent="0.15">
      <c r="A111" t="s">
        <v>180</v>
      </c>
      <c r="B111" t="s">
        <v>23</v>
      </c>
      <c r="C111">
        <v>2</v>
      </c>
      <c r="D111">
        <v>65</v>
      </c>
      <c r="E111">
        <v>1</v>
      </c>
      <c r="F111" t="s">
        <v>1207</v>
      </c>
      <c r="G111" t="b">
        <v>0</v>
      </c>
      <c r="H111" t="b">
        <v>0</v>
      </c>
    </row>
    <row r="112" spans="1:8" x14ac:dyDescent="0.15">
      <c r="A112" t="s">
        <v>178</v>
      </c>
      <c r="B112" t="s">
        <v>27</v>
      </c>
      <c r="C112">
        <v>2</v>
      </c>
      <c r="D112">
        <v>65</v>
      </c>
      <c r="E112">
        <v>1</v>
      </c>
      <c r="F112" t="s">
        <v>1429</v>
      </c>
      <c r="G112" t="b">
        <v>0</v>
      </c>
      <c r="H112" t="b">
        <v>0</v>
      </c>
    </row>
    <row r="113" spans="1:8" x14ac:dyDescent="0.15">
      <c r="A113" t="s">
        <v>180</v>
      </c>
      <c r="B113" t="s">
        <v>23</v>
      </c>
      <c r="C113">
        <v>4</v>
      </c>
      <c r="D113">
        <v>66</v>
      </c>
      <c r="E113">
        <v>2</v>
      </c>
      <c r="F113" t="s">
        <v>1205</v>
      </c>
      <c r="G113" t="b">
        <v>0</v>
      </c>
      <c r="H113" t="b">
        <v>0</v>
      </c>
    </row>
    <row r="114" spans="1:8" x14ac:dyDescent="0.15">
      <c r="A114" t="s">
        <v>180</v>
      </c>
      <c r="B114" t="s">
        <v>153</v>
      </c>
      <c r="C114">
        <v>4</v>
      </c>
      <c r="D114">
        <v>66</v>
      </c>
      <c r="E114">
        <v>2</v>
      </c>
      <c r="F114" t="s">
        <v>1448</v>
      </c>
      <c r="G114" t="b">
        <v>0</v>
      </c>
      <c r="H114" t="b">
        <v>0</v>
      </c>
    </row>
    <row r="115" spans="1:8" x14ac:dyDescent="0.15">
      <c r="A115" t="s">
        <v>180</v>
      </c>
      <c r="B115" t="s">
        <v>27</v>
      </c>
      <c r="C115">
        <v>3</v>
      </c>
      <c r="D115">
        <v>67</v>
      </c>
      <c r="E115">
        <v>2</v>
      </c>
      <c r="F115" t="s">
        <v>1338</v>
      </c>
      <c r="G115" t="b">
        <v>0</v>
      </c>
      <c r="H115" t="b">
        <v>0</v>
      </c>
    </row>
    <row r="116" spans="1:8" x14ac:dyDescent="0.15">
      <c r="A116" t="s">
        <v>180</v>
      </c>
      <c r="B116" t="s">
        <v>23</v>
      </c>
      <c r="C116">
        <v>3</v>
      </c>
      <c r="D116">
        <v>67</v>
      </c>
      <c r="E116">
        <v>2</v>
      </c>
      <c r="F116" t="s">
        <v>1195</v>
      </c>
      <c r="G116" t="b">
        <v>0</v>
      </c>
      <c r="H116" t="b">
        <v>0</v>
      </c>
    </row>
    <row r="117" spans="1:8" x14ac:dyDescent="0.15">
      <c r="A117" t="s">
        <v>180</v>
      </c>
      <c r="B117" t="s">
        <v>23</v>
      </c>
      <c r="C117">
        <v>2</v>
      </c>
      <c r="D117">
        <v>68</v>
      </c>
      <c r="E117">
        <v>2</v>
      </c>
      <c r="F117" t="s">
        <v>1204</v>
      </c>
      <c r="G117" t="b">
        <v>0</v>
      </c>
      <c r="H117" t="b">
        <v>0</v>
      </c>
    </row>
    <row r="118" spans="1:8" x14ac:dyDescent="0.15">
      <c r="A118" t="s">
        <v>180</v>
      </c>
      <c r="B118" t="s">
        <v>153</v>
      </c>
      <c r="C118">
        <v>2</v>
      </c>
      <c r="D118">
        <v>68</v>
      </c>
      <c r="E118">
        <v>2</v>
      </c>
      <c r="F118" t="s">
        <v>1447</v>
      </c>
      <c r="G118" t="b">
        <v>0</v>
      </c>
      <c r="H118" t="b">
        <v>0</v>
      </c>
    </row>
    <row r="119" spans="1:8" x14ac:dyDescent="0.15">
      <c r="A119" t="s">
        <v>180</v>
      </c>
      <c r="B119" t="s">
        <v>30</v>
      </c>
      <c r="C119">
        <v>2</v>
      </c>
      <c r="D119">
        <v>69</v>
      </c>
      <c r="E119">
        <v>1</v>
      </c>
      <c r="F119" t="s">
        <v>1174</v>
      </c>
      <c r="G119" t="b">
        <v>0</v>
      </c>
      <c r="H119" t="b">
        <v>0</v>
      </c>
    </row>
    <row r="120" spans="1:8" x14ac:dyDescent="0.15">
      <c r="A120" t="s">
        <v>180</v>
      </c>
      <c r="B120" t="s">
        <v>27</v>
      </c>
      <c r="C120">
        <v>2</v>
      </c>
      <c r="D120">
        <v>69</v>
      </c>
      <c r="E120">
        <v>1</v>
      </c>
      <c r="F120" t="s">
        <v>1358</v>
      </c>
      <c r="G120" t="b">
        <v>0</v>
      </c>
      <c r="H120" t="b">
        <v>0</v>
      </c>
    </row>
    <row r="121" spans="1:8" x14ac:dyDescent="0.15">
      <c r="A121" t="s">
        <v>182</v>
      </c>
      <c r="B121" t="s">
        <v>27</v>
      </c>
      <c r="C121">
        <v>4</v>
      </c>
      <c r="D121">
        <v>70</v>
      </c>
      <c r="E121">
        <v>1</v>
      </c>
      <c r="F121" t="s">
        <v>1412</v>
      </c>
      <c r="G121" t="b">
        <v>0</v>
      </c>
      <c r="H121" t="b">
        <v>0</v>
      </c>
    </row>
    <row r="122" spans="1:8" x14ac:dyDescent="0.15">
      <c r="A122" t="s">
        <v>182</v>
      </c>
      <c r="B122" t="s">
        <v>23</v>
      </c>
      <c r="C122">
        <v>4</v>
      </c>
      <c r="D122">
        <v>70</v>
      </c>
      <c r="E122">
        <v>1</v>
      </c>
      <c r="F122" t="s">
        <v>1263</v>
      </c>
      <c r="G122" t="b">
        <v>0</v>
      </c>
      <c r="H122" t="b">
        <v>0</v>
      </c>
    </row>
    <row r="123" spans="1:8" x14ac:dyDescent="0.15">
      <c r="A123" t="s">
        <v>180</v>
      </c>
      <c r="B123" t="s">
        <v>30</v>
      </c>
      <c r="C123">
        <v>4</v>
      </c>
      <c r="D123">
        <v>71</v>
      </c>
      <c r="E123">
        <v>1</v>
      </c>
      <c r="F123" t="s">
        <v>1186</v>
      </c>
      <c r="G123" t="b">
        <v>0</v>
      </c>
      <c r="H123" t="b">
        <v>0</v>
      </c>
    </row>
    <row r="124" spans="1:8" x14ac:dyDescent="0.15">
      <c r="A124" t="s">
        <v>180</v>
      </c>
      <c r="B124" t="s">
        <v>27</v>
      </c>
      <c r="C124">
        <v>4</v>
      </c>
      <c r="D124">
        <v>71</v>
      </c>
      <c r="E124">
        <v>1</v>
      </c>
      <c r="F124" t="s">
        <v>1377</v>
      </c>
      <c r="G124" t="b">
        <v>0</v>
      </c>
      <c r="H124" t="b">
        <v>0</v>
      </c>
    </row>
    <row r="125" spans="1:8" x14ac:dyDescent="0.15">
      <c r="A125" t="s">
        <v>182</v>
      </c>
      <c r="B125" t="s">
        <v>27</v>
      </c>
      <c r="C125">
        <v>3</v>
      </c>
      <c r="D125">
        <v>72</v>
      </c>
      <c r="E125">
        <v>1</v>
      </c>
      <c r="F125" t="s">
        <v>1415</v>
      </c>
      <c r="G125" t="b">
        <v>0</v>
      </c>
      <c r="H125" t="b">
        <v>0</v>
      </c>
    </row>
    <row r="126" spans="1:8" x14ac:dyDescent="0.15">
      <c r="A126" t="s">
        <v>182</v>
      </c>
      <c r="B126" t="s">
        <v>23</v>
      </c>
      <c r="C126">
        <v>3</v>
      </c>
      <c r="D126">
        <v>72</v>
      </c>
      <c r="E126">
        <v>1</v>
      </c>
      <c r="F126" t="s">
        <v>1260</v>
      </c>
      <c r="G126" t="b">
        <v>0</v>
      </c>
      <c r="H126" t="b">
        <v>0</v>
      </c>
    </row>
    <row r="127" spans="1:8" x14ac:dyDescent="0.15">
      <c r="A127" t="s">
        <v>180</v>
      </c>
      <c r="B127" t="s">
        <v>27</v>
      </c>
      <c r="C127">
        <v>3</v>
      </c>
      <c r="D127">
        <v>73</v>
      </c>
      <c r="E127">
        <v>1</v>
      </c>
      <c r="F127" t="s">
        <v>270</v>
      </c>
      <c r="G127" t="b">
        <v>0</v>
      </c>
      <c r="H127" t="b">
        <v>0</v>
      </c>
    </row>
    <row r="128" spans="1:8" x14ac:dyDescent="0.15">
      <c r="A128" t="s">
        <v>180</v>
      </c>
      <c r="B128" t="s">
        <v>23</v>
      </c>
      <c r="C128">
        <v>3</v>
      </c>
      <c r="D128">
        <v>73</v>
      </c>
      <c r="E128">
        <v>1</v>
      </c>
      <c r="F128" t="s">
        <v>1215</v>
      </c>
      <c r="G128" t="b">
        <v>0</v>
      </c>
      <c r="H128" t="b">
        <v>0</v>
      </c>
    </row>
    <row r="129" spans="1:8" x14ac:dyDescent="0.15">
      <c r="A129" t="s">
        <v>178</v>
      </c>
      <c r="B129" t="s">
        <v>23</v>
      </c>
      <c r="C129">
        <v>3</v>
      </c>
      <c r="D129">
        <v>73</v>
      </c>
      <c r="E129">
        <v>1</v>
      </c>
      <c r="F129" t="s">
        <v>1291</v>
      </c>
      <c r="G129" t="b">
        <v>0</v>
      </c>
      <c r="H129" t="b">
        <v>0</v>
      </c>
    </row>
    <row r="130" spans="1:8" x14ac:dyDescent="0.15">
      <c r="A130" t="s">
        <v>178</v>
      </c>
      <c r="B130" t="s">
        <v>27</v>
      </c>
      <c r="C130">
        <v>3</v>
      </c>
      <c r="D130">
        <v>74</v>
      </c>
      <c r="E130">
        <v>1</v>
      </c>
      <c r="F130" t="s">
        <v>1439</v>
      </c>
      <c r="G130" t="b">
        <v>0</v>
      </c>
      <c r="H130" t="b">
        <v>0</v>
      </c>
    </row>
    <row r="131" spans="1:8" x14ac:dyDescent="0.15">
      <c r="A131" t="s">
        <v>178</v>
      </c>
      <c r="B131" t="s">
        <v>23</v>
      </c>
      <c r="C131">
        <v>3</v>
      </c>
      <c r="D131">
        <v>74</v>
      </c>
      <c r="E131">
        <v>1</v>
      </c>
      <c r="F131" t="s">
        <v>1289</v>
      </c>
      <c r="G131" t="b">
        <v>0</v>
      </c>
      <c r="H131" t="b">
        <v>0</v>
      </c>
    </row>
    <row r="132" spans="1:8" x14ac:dyDescent="0.15">
      <c r="A132" t="s">
        <v>179</v>
      </c>
      <c r="B132" t="s">
        <v>23</v>
      </c>
      <c r="C132">
        <v>3</v>
      </c>
      <c r="D132">
        <v>74</v>
      </c>
      <c r="E132">
        <v>1</v>
      </c>
      <c r="F132" t="s">
        <v>1324</v>
      </c>
      <c r="G132" t="b">
        <v>0</v>
      </c>
      <c r="H132" t="b">
        <v>0</v>
      </c>
    </row>
    <row r="133" spans="1:8" x14ac:dyDescent="0.15">
      <c r="A133" t="s">
        <v>180</v>
      </c>
      <c r="B133" t="s">
        <v>27</v>
      </c>
      <c r="C133">
        <v>2</v>
      </c>
      <c r="D133">
        <v>75</v>
      </c>
      <c r="E133">
        <v>1</v>
      </c>
      <c r="F133" t="s">
        <v>1368</v>
      </c>
      <c r="G133" t="b">
        <v>0</v>
      </c>
      <c r="H133" t="b">
        <v>0</v>
      </c>
    </row>
    <row r="134" spans="1:8" x14ac:dyDescent="0.15">
      <c r="A134" t="s">
        <v>180</v>
      </c>
      <c r="B134" t="s">
        <v>23</v>
      </c>
      <c r="C134">
        <v>2</v>
      </c>
      <c r="D134">
        <v>75</v>
      </c>
      <c r="E134">
        <v>1</v>
      </c>
      <c r="F134" t="s">
        <v>1218</v>
      </c>
      <c r="G134" t="b">
        <v>0</v>
      </c>
      <c r="H134" t="b">
        <v>0</v>
      </c>
    </row>
    <row r="135" spans="1:8" x14ac:dyDescent="0.15">
      <c r="A135" t="s">
        <v>178</v>
      </c>
      <c r="B135" t="s">
        <v>30</v>
      </c>
      <c r="C135">
        <v>2</v>
      </c>
      <c r="D135">
        <v>75</v>
      </c>
      <c r="E135">
        <v>1</v>
      </c>
      <c r="F135" t="s">
        <v>1282</v>
      </c>
      <c r="G135" t="b">
        <v>0</v>
      </c>
      <c r="H135" t="b">
        <v>0</v>
      </c>
    </row>
    <row r="136" spans="1:8" x14ac:dyDescent="0.15">
      <c r="A136" t="s">
        <v>180</v>
      </c>
      <c r="B136" t="s">
        <v>30</v>
      </c>
      <c r="C136">
        <v>2</v>
      </c>
      <c r="D136">
        <v>76</v>
      </c>
      <c r="E136">
        <v>1</v>
      </c>
      <c r="F136" t="s">
        <v>1166</v>
      </c>
      <c r="G136" t="b">
        <v>0</v>
      </c>
      <c r="H136" t="b">
        <v>0</v>
      </c>
    </row>
    <row r="137" spans="1:8" x14ac:dyDescent="0.15">
      <c r="A137" t="s">
        <v>181</v>
      </c>
      <c r="B137" t="s">
        <v>23</v>
      </c>
      <c r="C137">
        <v>2</v>
      </c>
      <c r="D137">
        <v>76</v>
      </c>
      <c r="E137">
        <v>1</v>
      </c>
      <c r="F137" t="s">
        <v>1241</v>
      </c>
      <c r="G137" t="b">
        <v>0</v>
      </c>
      <c r="H137" t="b">
        <v>0</v>
      </c>
    </row>
    <row r="138" spans="1:8" x14ac:dyDescent="0.15">
      <c r="A138" t="s">
        <v>179</v>
      </c>
      <c r="B138" t="s">
        <v>23</v>
      </c>
      <c r="C138">
        <v>2</v>
      </c>
      <c r="D138">
        <v>76</v>
      </c>
      <c r="E138">
        <v>1</v>
      </c>
      <c r="F138" t="s">
        <v>1310</v>
      </c>
      <c r="G138" t="b">
        <v>0</v>
      </c>
      <c r="H138" t="b">
        <v>0</v>
      </c>
    </row>
    <row r="139" spans="1:8" x14ac:dyDescent="0.15">
      <c r="A139" t="s">
        <v>181</v>
      </c>
      <c r="B139" t="s">
        <v>30</v>
      </c>
      <c r="C139">
        <v>1</v>
      </c>
      <c r="D139">
        <v>77</v>
      </c>
      <c r="E139">
        <v>1</v>
      </c>
      <c r="F139" t="s">
        <v>1236</v>
      </c>
      <c r="G139" t="b">
        <v>0</v>
      </c>
      <c r="H139" t="b">
        <v>0</v>
      </c>
    </row>
    <row r="140" spans="1:8" x14ac:dyDescent="0.15">
      <c r="A140" t="s">
        <v>181</v>
      </c>
      <c r="B140" t="s">
        <v>27</v>
      </c>
      <c r="C140">
        <v>1</v>
      </c>
      <c r="D140">
        <v>77</v>
      </c>
      <c r="E140">
        <v>1</v>
      </c>
      <c r="F140" t="s">
        <v>271</v>
      </c>
      <c r="G140" t="b">
        <v>0</v>
      </c>
      <c r="H140" t="b">
        <v>0</v>
      </c>
    </row>
    <row r="141" spans="1:8" x14ac:dyDescent="0.15">
      <c r="A141" t="s">
        <v>178</v>
      </c>
      <c r="B141" t="s">
        <v>30</v>
      </c>
      <c r="C141">
        <v>1</v>
      </c>
      <c r="D141">
        <v>77</v>
      </c>
      <c r="E141">
        <v>1</v>
      </c>
      <c r="F141" t="s">
        <v>1280</v>
      </c>
      <c r="G141" t="b">
        <v>0</v>
      </c>
      <c r="H141" t="b">
        <v>0</v>
      </c>
    </row>
    <row r="142" spans="1:8" x14ac:dyDescent="0.15">
      <c r="A142" t="s">
        <v>180</v>
      </c>
      <c r="B142" t="s">
        <v>30</v>
      </c>
      <c r="C142">
        <v>1</v>
      </c>
      <c r="D142">
        <v>78</v>
      </c>
      <c r="E142">
        <v>1</v>
      </c>
      <c r="F142" t="s">
        <v>1163</v>
      </c>
      <c r="G142" t="b">
        <v>0</v>
      </c>
      <c r="H142" t="b">
        <v>0</v>
      </c>
    </row>
    <row r="143" spans="1:8" x14ac:dyDescent="0.15">
      <c r="A143" t="s">
        <v>181</v>
      </c>
      <c r="B143" t="s">
        <v>30</v>
      </c>
      <c r="C143">
        <v>1</v>
      </c>
      <c r="D143">
        <v>78</v>
      </c>
      <c r="E143">
        <v>1</v>
      </c>
      <c r="F143" t="s">
        <v>1232</v>
      </c>
      <c r="G143" t="b">
        <v>0</v>
      </c>
      <c r="H143" t="b">
        <v>0</v>
      </c>
    </row>
    <row r="144" spans="1:8" x14ac:dyDescent="0.15">
      <c r="A144" t="s">
        <v>178</v>
      </c>
      <c r="B144" t="s">
        <v>27</v>
      </c>
      <c r="C144">
        <v>3</v>
      </c>
      <c r="D144">
        <v>82</v>
      </c>
      <c r="E144">
        <v>2</v>
      </c>
      <c r="F144" t="s">
        <v>1426</v>
      </c>
      <c r="G144" t="b">
        <v>0</v>
      </c>
      <c r="H144" t="b">
        <v>0</v>
      </c>
    </row>
    <row r="145" spans="1:8" x14ac:dyDescent="0.15">
      <c r="A145" t="s">
        <v>178</v>
      </c>
      <c r="B145" t="s">
        <v>23</v>
      </c>
      <c r="C145">
        <v>3</v>
      </c>
      <c r="D145">
        <v>82</v>
      </c>
      <c r="E145">
        <v>2</v>
      </c>
      <c r="F145" t="s">
        <v>1287</v>
      </c>
      <c r="G145" t="b">
        <v>0</v>
      </c>
      <c r="H145" t="b">
        <v>0</v>
      </c>
    </row>
    <row r="146" spans="1:8" x14ac:dyDescent="0.15">
      <c r="A146" t="s">
        <v>180</v>
      </c>
      <c r="B146" t="s">
        <v>30</v>
      </c>
      <c r="C146">
        <v>3</v>
      </c>
      <c r="D146">
        <v>83</v>
      </c>
      <c r="E146">
        <v>2</v>
      </c>
      <c r="F146" t="s">
        <v>1134</v>
      </c>
      <c r="G146" t="b">
        <v>0</v>
      </c>
      <c r="H146" t="b">
        <v>0</v>
      </c>
    </row>
    <row r="147" spans="1:8" x14ac:dyDescent="0.15">
      <c r="A147" t="s">
        <v>182</v>
      </c>
      <c r="B147" t="s">
        <v>27</v>
      </c>
      <c r="C147">
        <v>3</v>
      </c>
      <c r="D147">
        <v>83</v>
      </c>
      <c r="E147">
        <v>2</v>
      </c>
      <c r="F147" t="s">
        <v>1399</v>
      </c>
      <c r="G147" t="b">
        <v>0</v>
      </c>
      <c r="H147" t="b">
        <v>0</v>
      </c>
    </row>
    <row r="148" spans="1:8" x14ac:dyDescent="0.15">
      <c r="A148" t="s">
        <v>179</v>
      </c>
      <c r="B148" t="s">
        <v>23</v>
      </c>
      <c r="C148">
        <v>3</v>
      </c>
      <c r="D148">
        <v>83</v>
      </c>
      <c r="E148">
        <v>2</v>
      </c>
      <c r="F148" t="s">
        <v>1298</v>
      </c>
      <c r="G148" t="b">
        <v>0</v>
      </c>
      <c r="H148" t="b">
        <v>0</v>
      </c>
    </row>
    <row r="149" spans="1:8" x14ac:dyDescent="0.15">
      <c r="A149" t="s">
        <v>180</v>
      </c>
      <c r="B149" t="s">
        <v>23</v>
      </c>
      <c r="C149">
        <v>2</v>
      </c>
      <c r="D149">
        <v>84</v>
      </c>
      <c r="E149">
        <v>2</v>
      </c>
      <c r="F149" t="s">
        <v>1192</v>
      </c>
      <c r="G149" t="b">
        <v>0</v>
      </c>
      <c r="H149" t="b">
        <v>0</v>
      </c>
    </row>
    <row r="150" spans="1:8" x14ac:dyDescent="0.15">
      <c r="A150" t="s">
        <v>179</v>
      </c>
      <c r="B150" t="s">
        <v>23</v>
      </c>
      <c r="C150">
        <v>2</v>
      </c>
      <c r="D150">
        <v>84</v>
      </c>
      <c r="E150">
        <v>2</v>
      </c>
      <c r="F150" t="s">
        <v>1303</v>
      </c>
      <c r="G150" t="b">
        <v>0</v>
      </c>
      <c r="H150" t="b">
        <v>0</v>
      </c>
    </row>
    <row r="151" spans="1:8" x14ac:dyDescent="0.15">
      <c r="A151" t="s">
        <v>180</v>
      </c>
      <c r="B151" t="s">
        <v>27</v>
      </c>
      <c r="C151">
        <v>1</v>
      </c>
      <c r="D151">
        <v>85</v>
      </c>
      <c r="E151">
        <v>2</v>
      </c>
      <c r="F151" t="s">
        <v>1327</v>
      </c>
      <c r="G151" t="b">
        <v>0</v>
      </c>
      <c r="H151" t="b">
        <v>0</v>
      </c>
    </row>
    <row r="152" spans="1:8" x14ac:dyDescent="0.15">
      <c r="A152" t="s">
        <v>178</v>
      </c>
      <c r="B152" t="s">
        <v>30</v>
      </c>
      <c r="C152">
        <v>1</v>
      </c>
      <c r="D152">
        <v>85</v>
      </c>
      <c r="E152">
        <v>2</v>
      </c>
      <c r="F152" t="s">
        <v>1268</v>
      </c>
      <c r="G152" t="b">
        <v>0</v>
      </c>
      <c r="H152" t="b">
        <v>0</v>
      </c>
    </row>
    <row r="153" spans="1:8" x14ac:dyDescent="0.15">
      <c r="A153" t="s">
        <v>179</v>
      </c>
      <c r="B153" t="s">
        <v>23</v>
      </c>
      <c r="C153">
        <v>1</v>
      </c>
      <c r="D153">
        <v>85</v>
      </c>
      <c r="E153">
        <v>2</v>
      </c>
      <c r="F153" t="s">
        <v>1294</v>
      </c>
      <c r="G153" t="b">
        <v>0</v>
      </c>
      <c r="H153" t="b">
        <v>0</v>
      </c>
    </row>
    <row r="154" spans="1:8" x14ac:dyDescent="0.15">
      <c r="A154" t="s">
        <v>180</v>
      </c>
      <c r="B154" t="s">
        <v>30</v>
      </c>
      <c r="C154">
        <v>1</v>
      </c>
      <c r="D154">
        <v>86</v>
      </c>
      <c r="E154">
        <v>2</v>
      </c>
      <c r="F154" t="s">
        <v>134</v>
      </c>
      <c r="G154" t="b">
        <v>0</v>
      </c>
      <c r="H154" t="b">
        <v>0</v>
      </c>
    </row>
    <row r="155" spans="1:8" x14ac:dyDescent="0.15">
      <c r="A155" t="s">
        <v>181</v>
      </c>
      <c r="B155" t="s">
        <v>30</v>
      </c>
      <c r="C155">
        <v>1</v>
      </c>
      <c r="D155">
        <v>86</v>
      </c>
      <c r="E155">
        <v>2</v>
      </c>
      <c r="F155" t="s">
        <v>1220</v>
      </c>
      <c r="G155" t="b">
        <v>0</v>
      </c>
      <c r="H155" t="b">
        <v>0</v>
      </c>
    </row>
    <row r="156" spans="1:8" x14ac:dyDescent="0.15">
      <c r="A156" t="s">
        <v>179</v>
      </c>
      <c r="B156" t="s">
        <v>23</v>
      </c>
      <c r="C156">
        <v>1</v>
      </c>
      <c r="D156">
        <v>86</v>
      </c>
      <c r="E156">
        <v>2</v>
      </c>
      <c r="F156" t="s">
        <v>1292</v>
      </c>
      <c r="G156" t="b">
        <v>0</v>
      </c>
      <c r="H156" t="b">
        <v>0</v>
      </c>
    </row>
    <row r="157" spans="1:8" x14ac:dyDescent="0.15">
      <c r="A157" t="s">
        <v>180</v>
      </c>
      <c r="B157" t="s">
        <v>23</v>
      </c>
      <c r="C157">
        <v>4</v>
      </c>
      <c r="D157">
        <v>97</v>
      </c>
      <c r="E157">
        <v>2</v>
      </c>
      <c r="F157" t="s">
        <v>1201</v>
      </c>
      <c r="G157" t="b">
        <v>0</v>
      </c>
      <c r="H157" t="b">
        <v>0</v>
      </c>
    </row>
    <row r="158" spans="1:8" x14ac:dyDescent="0.15">
      <c r="A158" t="s">
        <v>180</v>
      </c>
      <c r="B158" t="s">
        <v>153</v>
      </c>
      <c r="C158">
        <v>4</v>
      </c>
      <c r="D158">
        <v>97</v>
      </c>
      <c r="E158">
        <v>2</v>
      </c>
      <c r="F158" t="s">
        <v>1446</v>
      </c>
      <c r="G158" t="b">
        <v>0</v>
      </c>
      <c r="H158" t="b">
        <v>0</v>
      </c>
    </row>
    <row r="159" spans="1:8" x14ac:dyDescent="0.15">
      <c r="A159" t="s">
        <v>181</v>
      </c>
      <c r="B159" t="s">
        <v>23</v>
      </c>
      <c r="C159">
        <v>3</v>
      </c>
      <c r="D159">
        <v>98</v>
      </c>
      <c r="E159">
        <v>2</v>
      </c>
      <c r="F159" t="s">
        <v>1239</v>
      </c>
      <c r="G159" t="b">
        <v>0</v>
      </c>
      <c r="H159" t="b">
        <v>0</v>
      </c>
    </row>
    <row r="160" spans="1:8" x14ac:dyDescent="0.15">
      <c r="A160" t="s">
        <v>179</v>
      </c>
      <c r="B160" t="s">
        <v>23</v>
      </c>
      <c r="C160">
        <v>3</v>
      </c>
      <c r="D160">
        <v>98</v>
      </c>
      <c r="E160">
        <v>2</v>
      </c>
      <c r="F160" t="s">
        <v>1300</v>
      </c>
      <c r="G160" t="b">
        <v>0</v>
      </c>
      <c r="H160" t="b">
        <v>0</v>
      </c>
    </row>
    <row r="161" spans="1:8" x14ac:dyDescent="0.15">
      <c r="A161" t="s">
        <v>180</v>
      </c>
      <c r="B161" t="s">
        <v>23</v>
      </c>
      <c r="C161">
        <v>3</v>
      </c>
      <c r="D161">
        <v>99</v>
      </c>
      <c r="E161">
        <v>2</v>
      </c>
      <c r="F161" t="s">
        <v>1191</v>
      </c>
      <c r="G161" t="b">
        <v>0</v>
      </c>
      <c r="H161" t="b">
        <v>0</v>
      </c>
    </row>
    <row r="162" spans="1:8" x14ac:dyDescent="0.15">
      <c r="A162" t="s">
        <v>180</v>
      </c>
      <c r="B162" t="s">
        <v>153</v>
      </c>
      <c r="C162">
        <v>3</v>
      </c>
      <c r="D162">
        <v>99</v>
      </c>
      <c r="E162">
        <v>2</v>
      </c>
      <c r="F162" t="s">
        <v>1442</v>
      </c>
      <c r="G162" t="b">
        <v>0</v>
      </c>
      <c r="H162" t="b">
        <v>0</v>
      </c>
    </row>
    <row r="163" spans="1:8" x14ac:dyDescent="0.15">
      <c r="A163" t="s">
        <v>182</v>
      </c>
      <c r="B163" t="s">
        <v>27</v>
      </c>
      <c r="C163">
        <v>3</v>
      </c>
      <c r="D163">
        <v>100</v>
      </c>
      <c r="E163">
        <v>2</v>
      </c>
      <c r="F163" t="s">
        <v>1403</v>
      </c>
      <c r="G163" t="b">
        <v>0</v>
      </c>
      <c r="H163" t="b">
        <v>0</v>
      </c>
    </row>
    <row r="164" spans="1:8" x14ac:dyDescent="0.15">
      <c r="A164" t="s">
        <v>182</v>
      </c>
      <c r="B164" t="s">
        <v>23</v>
      </c>
      <c r="C164">
        <v>3</v>
      </c>
      <c r="D164">
        <v>100</v>
      </c>
      <c r="E164">
        <v>2</v>
      </c>
      <c r="F164" t="s">
        <v>1254</v>
      </c>
      <c r="G164" t="b">
        <v>0</v>
      </c>
      <c r="H164" t="b">
        <v>0</v>
      </c>
    </row>
    <row r="165" spans="1:8" x14ac:dyDescent="0.15">
      <c r="A165" t="s">
        <v>180</v>
      </c>
      <c r="B165" t="s">
        <v>23</v>
      </c>
      <c r="C165">
        <v>2</v>
      </c>
      <c r="D165">
        <v>101</v>
      </c>
      <c r="E165">
        <v>2</v>
      </c>
      <c r="F165" t="s">
        <v>1196</v>
      </c>
      <c r="G165" t="b">
        <v>0</v>
      </c>
      <c r="H165" t="b">
        <v>0</v>
      </c>
    </row>
    <row r="166" spans="1:8" x14ac:dyDescent="0.15">
      <c r="A166" t="s">
        <v>179</v>
      </c>
      <c r="B166" t="s">
        <v>23</v>
      </c>
      <c r="C166">
        <v>2</v>
      </c>
      <c r="D166">
        <v>101</v>
      </c>
      <c r="E166">
        <v>2</v>
      </c>
      <c r="F166" t="s">
        <v>1296</v>
      </c>
      <c r="G166" t="b">
        <v>0</v>
      </c>
      <c r="H166" t="b">
        <v>0</v>
      </c>
    </row>
    <row r="167" spans="1:8" x14ac:dyDescent="0.15">
      <c r="A167" t="s">
        <v>180</v>
      </c>
      <c r="B167" t="s">
        <v>30</v>
      </c>
      <c r="C167">
        <v>2</v>
      </c>
      <c r="D167">
        <v>102</v>
      </c>
      <c r="E167">
        <v>2</v>
      </c>
      <c r="F167" t="s">
        <v>1129</v>
      </c>
      <c r="G167" t="b">
        <v>0</v>
      </c>
      <c r="H167" t="b">
        <v>0</v>
      </c>
    </row>
    <row r="168" spans="1:8" x14ac:dyDescent="0.15">
      <c r="A168" t="s">
        <v>182</v>
      </c>
      <c r="B168" t="s">
        <v>27</v>
      </c>
      <c r="C168">
        <v>2</v>
      </c>
      <c r="D168">
        <v>102</v>
      </c>
      <c r="E168">
        <v>2</v>
      </c>
      <c r="F168" t="s">
        <v>1400</v>
      </c>
      <c r="G168" t="b">
        <v>0</v>
      </c>
      <c r="H168" t="b">
        <v>0</v>
      </c>
    </row>
    <row r="169" spans="1:8" x14ac:dyDescent="0.15">
      <c r="A169" t="s">
        <v>179</v>
      </c>
      <c r="B169" t="s">
        <v>23</v>
      </c>
      <c r="C169">
        <v>2</v>
      </c>
      <c r="D169">
        <v>102</v>
      </c>
      <c r="E169">
        <v>2</v>
      </c>
      <c r="F169" t="s">
        <v>1295</v>
      </c>
      <c r="G169" t="b">
        <v>0</v>
      </c>
      <c r="H169" t="b">
        <v>0</v>
      </c>
    </row>
    <row r="170" spans="1:8" x14ac:dyDescent="0.15">
      <c r="A170" t="s">
        <v>180</v>
      </c>
      <c r="B170" t="s">
        <v>27</v>
      </c>
      <c r="C170">
        <v>2</v>
      </c>
      <c r="D170">
        <v>103</v>
      </c>
      <c r="E170">
        <v>2</v>
      </c>
      <c r="F170" t="s">
        <v>142</v>
      </c>
      <c r="G170" t="b">
        <v>0</v>
      </c>
      <c r="H170" t="b">
        <v>0</v>
      </c>
    </row>
    <row r="171" spans="1:8" x14ac:dyDescent="0.15">
      <c r="A171" t="s">
        <v>178</v>
      </c>
      <c r="B171" t="s">
        <v>27</v>
      </c>
      <c r="C171">
        <v>2</v>
      </c>
      <c r="D171">
        <v>103</v>
      </c>
      <c r="E171">
        <v>2</v>
      </c>
      <c r="F171" t="s">
        <v>1416</v>
      </c>
      <c r="G171" t="b">
        <v>0</v>
      </c>
      <c r="H171" t="b">
        <v>0</v>
      </c>
    </row>
    <row r="172" spans="1:8" x14ac:dyDescent="0.15">
      <c r="A172" t="s">
        <v>179</v>
      </c>
      <c r="B172" t="s">
        <v>23</v>
      </c>
      <c r="C172">
        <v>2</v>
      </c>
      <c r="D172">
        <v>103</v>
      </c>
      <c r="E172">
        <v>2</v>
      </c>
      <c r="F172" t="s">
        <v>1299</v>
      </c>
      <c r="G172" t="b">
        <v>0</v>
      </c>
      <c r="H172" t="b">
        <v>0</v>
      </c>
    </row>
    <row r="173" spans="1:8" x14ac:dyDescent="0.15">
      <c r="A173" t="s">
        <v>180</v>
      </c>
      <c r="B173" t="s">
        <v>30</v>
      </c>
      <c r="C173">
        <v>1</v>
      </c>
      <c r="D173">
        <v>104</v>
      </c>
      <c r="E173">
        <v>2</v>
      </c>
      <c r="F173" t="s">
        <v>1110</v>
      </c>
      <c r="G173" t="b">
        <v>0</v>
      </c>
      <c r="H173" t="b">
        <v>0</v>
      </c>
    </row>
    <row r="174" spans="1:8" x14ac:dyDescent="0.15">
      <c r="A174" t="s">
        <v>181</v>
      </c>
      <c r="B174" t="s">
        <v>30</v>
      </c>
      <c r="C174">
        <v>1</v>
      </c>
      <c r="D174">
        <v>104</v>
      </c>
      <c r="E174">
        <v>2</v>
      </c>
      <c r="F174" t="s">
        <v>1223</v>
      </c>
      <c r="G174" t="b">
        <v>0</v>
      </c>
      <c r="H174" t="b">
        <v>0</v>
      </c>
    </row>
    <row r="175" spans="1:8" x14ac:dyDescent="0.15">
      <c r="A175" t="s">
        <v>178</v>
      </c>
      <c r="B175" t="s">
        <v>30</v>
      </c>
      <c r="C175">
        <v>1</v>
      </c>
      <c r="D175">
        <v>104</v>
      </c>
      <c r="E175">
        <v>2</v>
      </c>
      <c r="F175" t="s">
        <v>132</v>
      </c>
      <c r="G175" t="b">
        <v>0</v>
      </c>
      <c r="H175" t="b">
        <v>0</v>
      </c>
    </row>
    <row r="176" spans="1:8" x14ac:dyDescent="0.15">
      <c r="A176" t="s">
        <v>180</v>
      </c>
      <c r="B176" t="s">
        <v>30</v>
      </c>
      <c r="C176">
        <v>4</v>
      </c>
      <c r="D176">
        <v>105</v>
      </c>
      <c r="E176">
        <v>2</v>
      </c>
      <c r="F176" t="s">
        <v>1146</v>
      </c>
      <c r="G176" t="b">
        <v>0</v>
      </c>
      <c r="H176" t="b">
        <v>0</v>
      </c>
    </row>
    <row r="177" spans="1:8" x14ac:dyDescent="0.15">
      <c r="A177" t="s">
        <v>180</v>
      </c>
      <c r="B177" t="s">
        <v>27</v>
      </c>
      <c r="C177">
        <v>4</v>
      </c>
      <c r="D177">
        <v>105</v>
      </c>
      <c r="E177">
        <v>2</v>
      </c>
      <c r="F177" t="s">
        <v>1348</v>
      </c>
      <c r="G177" t="b">
        <v>0</v>
      </c>
      <c r="H177" t="b">
        <v>0</v>
      </c>
    </row>
    <row r="178" spans="1:8" x14ac:dyDescent="0.15">
      <c r="A178" t="s">
        <v>180</v>
      </c>
      <c r="B178" t="s">
        <v>30</v>
      </c>
      <c r="C178">
        <v>3</v>
      </c>
      <c r="D178">
        <v>106</v>
      </c>
      <c r="E178">
        <v>2</v>
      </c>
      <c r="F178" t="s">
        <v>1132</v>
      </c>
      <c r="G178" t="b">
        <v>0</v>
      </c>
      <c r="H178" t="b">
        <v>0</v>
      </c>
    </row>
    <row r="179" spans="1:8" x14ac:dyDescent="0.15">
      <c r="A179" t="s">
        <v>180</v>
      </c>
      <c r="B179" t="s">
        <v>30</v>
      </c>
      <c r="C179">
        <v>2</v>
      </c>
      <c r="D179">
        <v>107</v>
      </c>
      <c r="E179">
        <v>2</v>
      </c>
      <c r="F179" t="s">
        <v>1119</v>
      </c>
      <c r="G179" t="b">
        <v>0</v>
      </c>
      <c r="H179" t="b">
        <v>0</v>
      </c>
    </row>
    <row r="180" spans="1:8" x14ac:dyDescent="0.15">
      <c r="A180" t="s">
        <v>180</v>
      </c>
      <c r="B180" t="s">
        <v>27</v>
      </c>
      <c r="C180">
        <v>2</v>
      </c>
      <c r="D180">
        <v>107</v>
      </c>
      <c r="E180">
        <v>2</v>
      </c>
      <c r="F180" t="s">
        <v>148</v>
      </c>
      <c r="G180" t="b">
        <v>0</v>
      </c>
      <c r="H180" t="b">
        <v>0</v>
      </c>
    </row>
    <row r="181" spans="1:8" x14ac:dyDescent="0.15">
      <c r="A181" t="s">
        <v>180</v>
      </c>
      <c r="B181" t="s">
        <v>30</v>
      </c>
      <c r="C181">
        <v>2</v>
      </c>
      <c r="D181">
        <v>108</v>
      </c>
      <c r="E181">
        <v>2</v>
      </c>
      <c r="F181" t="s">
        <v>1122</v>
      </c>
      <c r="G181" t="b">
        <v>0</v>
      </c>
      <c r="H181" t="b">
        <v>0</v>
      </c>
    </row>
    <row r="182" spans="1:8" x14ac:dyDescent="0.15">
      <c r="A182" t="s">
        <v>180</v>
      </c>
      <c r="B182" t="s">
        <v>30</v>
      </c>
      <c r="C182">
        <v>2</v>
      </c>
      <c r="D182">
        <v>109</v>
      </c>
      <c r="E182">
        <v>2</v>
      </c>
      <c r="F182" t="s">
        <v>1114</v>
      </c>
      <c r="G182" t="b">
        <v>0</v>
      </c>
      <c r="H182" t="b">
        <v>0</v>
      </c>
    </row>
    <row r="183" spans="1:8" x14ac:dyDescent="0.15">
      <c r="A183" t="s">
        <v>178</v>
      </c>
      <c r="B183" t="s">
        <v>30</v>
      </c>
      <c r="C183">
        <v>2</v>
      </c>
      <c r="D183">
        <v>109</v>
      </c>
      <c r="E183">
        <v>2</v>
      </c>
      <c r="F183" t="s">
        <v>1270</v>
      </c>
      <c r="G183" t="b">
        <v>0</v>
      </c>
      <c r="H183" t="b">
        <v>0</v>
      </c>
    </row>
    <row r="184" spans="1:8" x14ac:dyDescent="0.15">
      <c r="A184" t="s">
        <v>180</v>
      </c>
      <c r="B184" t="s">
        <v>30</v>
      </c>
      <c r="C184">
        <v>2</v>
      </c>
      <c r="D184">
        <v>110</v>
      </c>
      <c r="E184">
        <v>2</v>
      </c>
      <c r="F184" t="s">
        <v>1120</v>
      </c>
      <c r="G184" t="b">
        <v>0</v>
      </c>
      <c r="H184" t="b">
        <v>0</v>
      </c>
    </row>
    <row r="185" spans="1:8" x14ac:dyDescent="0.15">
      <c r="A185" t="s">
        <v>182</v>
      </c>
      <c r="B185" t="s">
        <v>30</v>
      </c>
      <c r="C185">
        <v>2</v>
      </c>
      <c r="D185">
        <v>110</v>
      </c>
      <c r="E185">
        <v>2</v>
      </c>
      <c r="F185" t="s">
        <v>1246</v>
      </c>
      <c r="G185" t="b">
        <v>0</v>
      </c>
      <c r="H185" t="b">
        <v>0</v>
      </c>
    </row>
    <row r="186" spans="1:8" x14ac:dyDescent="0.15">
      <c r="A186" t="s">
        <v>178</v>
      </c>
      <c r="B186" t="s">
        <v>27</v>
      </c>
      <c r="C186">
        <v>3</v>
      </c>
      <c r="D186">
        <v>111</v>
      </c>
      <c r="E186">
        <v>1</v>
      </c>
      <c r="F186" t="s">
        <v>1436</v>
      </c>
      <c r="G186" t="b">
        <v>0</v>
      </c>
      <c r="H186" t="b">
        <v>0</v>
      </c>
    </row>
    <row r="187" spans="1:8" x14ac:dyDescent="0.15">
      <c r="A187" t="s">
        <v>179</v>
      </c>
      <c r="B187" t="s">
        <v>23</v>
      </c>
      <c r="C187">
        <v>3</v>
      </c>
      <c r="D187">
        <v>111</v>
      </c>
      <c r="E187">
        <v>1</v>
      </c>
      <c r="F187" t="s">
        <v>1323</v>
      </c>
      <c r="G187" t="b">
        <v>0</v>
      </c>
      <c r="H187" t="b">
        <v>0</v>
      </c>
    </row>
    <row r="188" spans="1:8" x14ac:dyDescent="0.15">
      <c r="A188" t="s">
        <v>179</v>
      </c>
      <c r="B188" t="s">
        <v>153</v>
      </c>
      <c r="C188">
        <v>3</v>
      </c>
      <c r="D188">
        <v>111</v>
      </c>
      <c r="E188">
        <v>1</v>
      </c>
      <c r="F188" t="s">
        <v>1107</v>
      </c>
      <c r="G188" t="b">
        <v>0</v>
      </c>
      <c r="H188" t="b">
        <v>0</v>
      </c>
    </row>
    <row r="189" spans="1:8" x14ac:dyDescent="0.15">
      <c r="A189" t="s">
        <v>180</v>
      </c>
      <c r="B189" t="s">
        <v>30</v>
      </c>
      <c r="C189">
        <v>3</v>
      </c>
      <c r="D189">
        <v>112</v>
      </c>
      <c r="E189">
        <v>1</v>
      </c>
      <c r="F189" t="s">
        <v>1173</v>
      </c>
      <c r="G189" t="b">
        <v>0</v>
      </c>
      <c r="H189" t="b">
        <v>0</v>
      </c>
    </row>
    <row r="190" spans="1:8" x14ac:dyDescent="0.15">
      <c r="A190" t="s">
        <v>180</v>
      </c>
      <c r="B190" t="s">
        <v>27</v>
      </c>
      <c r="C190">
        <v>3</v>
      </c>
      <c r="D190">
        <v>112</v>
      </c>
      <c r="E190">
        <v>1</v>
      </c>
      <c r="F190" t="s">
        <v>1353</v>
      </c>
      <c r="G190" t="b">
        <v>0</v>
      </c>
      <c r="H190" t="b">
        <v>0</v>
      </c>
    </row>
    <row r="191" spans="1:8" x14ac:dyDescent="0.15">
      <c r="A191" t="s">
        <v>178</v>
      </c>
      <c r="B191" t="s">
        <v>27</v>
      </c>
      <c r="C191">
        <v>3</v>
      </c>
      <c r="D191">
        <v>112</v>
      </c>
      <c r="E191">
        <v>1</v>
      </c>
      <c r="F191" t="s">
        <v>139</v>
      </c>
      <c r="G191" t="b">
        <v>0</v>
      </c>
      <c r="H191" t="b">
        <v>0</v>
      </c>
    </row>
    <row r="192" spans="1:8" x14ac:dyDescent="0.15">
      <c r="A192" t="s">
        <v>180</v>
      </c>
      <c r="B192" t="s">
        <v>23</v>
      </c>
      <c r="C192">
        <v>3</v>
      </c>
      <c r="D192">
        <v>113</v>
      </c>
      <c r="E192">
        <v>1</v>
      </c>
      <c r="F192" t="s">
        <v>1214</v>
      </c>
      <c r="G192" t="b">
        <v>0</v>
      </c>
      <c r="H192" t="b">
        <v>0</v>
      </c>
    </row>
    <row r="193" spans="1:8" x14ac:dyDescent="0.15">
      <c r="A193" t="s">
        <v>180</v>
      </c>
      <c r="B193" t="s">
        <v>153</v>
      </c>
      <c r="C193">
        <v>3</v>
      </c>
      <c r="D193">
        <v>113</v>
      </c>
      <c r="E193">
        <v>1</v>
      </c>
      <c r="F193" t="s">
        <v>1453</v>
      </c>
      <c r="G193" t="b">
        <v>0</v>
      </c>
      <c r="H193" t="b">
        <v>0</v>
      </c>
    </row>
    <row r="194" spans="1:8" x14ac:dyDescent="0.15">
      <c r="A194" t="s">
        <v>179</v>
      </c>
      <c r="B194" t="s">
        <v>23</v>
      </c>
      <c r="C194">
        <v>3</v>
      </c>
      <c r="D194">
        <v>113</v>
      </c>
      <c r="E194">
        <v>1</v>
      </c>
      <c r="F194" t="s">
        <v>1316</v>
      </c>
      <c r="G194" t="b">
        <v>0</v>
      </c>
      <c r="H194" t="b">
        <v>0</v>
      </c>
    </row>
    <row r="195" spans="1:8" x14ac:dyDescent="0.15">
      <c r="A195" t="s">
        <v>180</v>
      </c>
      <c r="B195" t="s">
        <v>27</v>
      </c>
      <c r="C195">
        <v>3</v>
      </c>
      <c r="D195">
        <v>114</v>
      </c>
      <c r="E195">
        <v>2</v>
      </c>
      <c r="F195" t="s">
        <v>1354</v>
      </c>
      <c r="G195" t="b">
        <v>0</v>
      </c>
      <c r="H195" t="b">
        <v>0</v>
      </c>
    </row>
    <row r="196" spans="1:8" x14ac:dyDescent="0.15">
      <c r="A196" t="s">
        <v>180</v>
      </c>
      <c r="B196" t="s">
        <v>23</v>
      </c>
      <c r="C196">
        <v>3</v>
      </c>
      <c r="D196">
        <v>114</v>
      </c>
      <c r="E196">
        <v>2</v>
      </c>
      <c r="F196" t="s">
        <v>1194</v>
      </c>
      <c r="G196" t="b">
        <v>0</v>
      </c>
      <c r="H196" t="b">
        <v>0</v>
      </c>
    </row>
    <row r="197" spans="1:8" x14ac:dyDescent="0.15">
      <c r="A197" t="s">
        <v>180</v>
      </c>
      <c r="B197" t="s">
        <v>153</v>
      </c>
      <c r="C197">
        <v>3</v>
      </c>
      <c r="D197">
        <v>114</v>
      </c>
      <c r="E197">
        <v>2</v>
      </c>
      <c r="F197" t="s">
        <v>1441</v>
      </c>
      <c r="G197" t="b">
        <v>0</v>
      </c>
      <c r="H197" t="b">
        <v>0</v>
      </c>
    </row>
    <row r="198" spans="1:8" x14ac:dyDescent="0.15">
      <c r="A198" t="s">
        <v>180</v>
      </c>
      <c r="B198" t="s">
        <v>30</v>
      </c>
      <c r="C198">
        <v>4</v>
      </c>
      <c r="D198">
        <v>115</v>
      </c>
      <c r="E198">
        <v>1</v>
      </c>
      <c r="F198" t="s">
        <v>1185</v>
      </c>
      <c r="G198" t="b">
        <v>0</v>
      </c>
      <c r="H198" t="b">
        <v>0</v>
      </c>
    </row>
    <row r="199" spans="1:8" x14ac:dyDescent="0.15">
      <c r="A199" t="s">
        <v>180</v>
      </c>
      <c r="B199" t="s">
        <v>27</v>
      </c>
      <c r="C199">
        <v>4</v>
      </c>
      <c r="D199">
        <v>115</v>
      </c>
      <c r="E199">
        <v>1</v>
      </c>
      <c r="F199" t="s">
        <v>1376</v>
      </c>
      <c r="G199" t="b">
        <v>0</v>
      </c>
      <c r="H199" t="b">
        <v>0</v>
      </c>
    </row>
    <row r="200" spans="1:8" x14ac:dyDescent="0.15">
      <c r="A200" t="s">
        <v>182</v>
      </c>
      <c r="B200" t="s">
        <v>27</v>
      </c>
      <c r="C200">
        <v>4</v>
      </c>
      <c r="D200">
        <v>116</v>
      </c>
      <c r="E200">
        <v>1</v>
      </c>
      <c r="F200" t="s">
        <v>1411</v>
      </c>
      <c r="G200" t="b">
        <v>0</v>
      </c>
      <c r="H200" t="b">
        <v>0</v>
      </c>
    </row>
    <row r="201" spans="1:8" x14ac:dyDescent="0.15">
      <c r="A201" t="s">
        <v>182</v>
      </c>
      <c r="B201" t="s">
        <v>23</v>
      </c>
      <c r="C201">
        <v>4</v>
      </c>
      <c r="D201">
        <v>116</v>
      </c>
      <c r="E201">
        <v>1</v>
      </c>
      <c r="F201" t="s">
        <v>1262</v>
      </c>
      <c r="G201" t="b">
        <v>0</v>
      </c>
      <c r="H201" t="b">
        <v>0</v>
      </c>
    </row>
    <row r="202" spans="1:8" x14ac:dyDescent="0.15">
      <c r="A202" t="s">
        <v>180</v>
      </c>
      <c r="B202" t="s">
        <v>30</v>
      </c>
      <c r="C202">
        <v>1</v>
      </c>
      <c r="D202">
        <v>117</v>
      </c>
      <c r="E202">
        <v>1</v>
      </c>
      <c r="F202" t="s">
        <v>1160</v>
      </c>
      <c r="G202" t="b">
        <v>0</v>
      </c>
      <c r="H202" t="b">
        <v>0</v>
      </c>
    </row>
    <row r="203" spans="1:8" x14ac:dyDescent="0.15">
      <c r="A203" t="s">
        <v>181</v>
      </c>
      <c r="B203" t="s">
        <v>30</v>
      </c>
      <c r="C203">
        <v>1</v>
      </c>
      <c r="D203">
        <v>117</v>
      </c>
      <c r="E203">
        <v>1</v>
      </c>
      <c r="F203" t="s">
        <v>1230</v>
      </c>
      <c r="G203" t="b">
        <v>0</v>
      </c>
      <c r="H203" t="b">
        <v>0</v>
      </c>
    </row>
    <row r="204" spans="1:8" x14ac:dyDescent="0.15">
      <c r="A204" t="s">
        <v>178</v>
      </c>
      <c r="B204" t="s">
        <v>30</v>
      </c>
      <c r="C204">
        <v>1</v>
      </c>
      <c r="D204">
        <v>117</v>
      </c>
      <c r="E204">
        <v>1</v>
      </c>
      <c r="F204" t="s">
        <v>133</v>
      </c>
      <c r="G204" t="b">
        <v>0</v>
      </c>
      <c r="H204" t="b">
        <v>0</v>
      </c>
    </row>
    <row r="205" spans="1:8" x14ac:dyDescent="0.15">
      <c r="A205" t="s">
        <v>180</v>
      </c>
      <c r="B205" t="s">
        <v>27</v>
      </c>
      <c r="C205">
        <v>3</v>
      </c>
      <c r="D205">
        <v>118</v>
      </c>
      <c r="E205">
        <v>2</v>
      </c>
      <c r="F205" t="s">
        <v>1346</v>
      </c>
      <c r="G205" t="b">
        <v>0</v>
      </c>
      <c r="H205" t="b">
        <v>0</v>
      </c>
    </row>
    <row r="206" spans="1:8" x14ac:dyDescent="0.15">
      <c r="A206" t="s">
        <v>180</v>
      </c>
      <c r="B206" t="s">
        <v>23</v>
      </c>
      <c r="C206">
        <v>3</v>
      </c>
      <c r="D206">
        <v>118</v>
      </c>
      <c r="E206">
        <v>2</v>
      </c>
      <c r="F206" t="s">
        <v>1198</v>
      </c>
      <c r="G206" t="b">
        <v>0</v>
      </c>
      <c r="H206" t="b">
        <v>0</v>
      </c>
    </row>
    <row r="207" spans="1:8" x14ac:dyDescent="0.15">
      <c r="A207" t="s">
        <v>182</v>
      </c>
      <c r="B207" t="s">
        <v>23</v>
      </c>
      <c r="C207">
        <v>2</v>
      </c>
      <c r="D207">
        <v>119</v>
      </c>
      <c r="E207">
        <v>2</v>
      </c>
      <c r="F207" t="s">
        <v>1257</v>
      </c>
      <c r="G207" t="b">
        <v>0</v>
      </c>
      <c r="H207" t="b">
        <v>0</v>
      </c>
    </row>
    <row r="208" spans="1:8" x14ac:dyDescent="0.15">
      <c r="A208" t="s">
        <v>179</v>
      </c>
      <c r="B208" t="s">
        <v>23</v>
      </c>
      <c r="C208">
        <v>2</v>
      </c>
      <c r="D208">
        <v>119</v>
      </c>
      <c r="E208">
        <v>2</v>
      </c>
      <c r="F208" t="s">
        <v>273</v>
      </c>
      <c r="G208" t="b">
        <v>0</v>
      </c>
      <c r="H208" t="b">
        <v>0</v>
      </c>
    </row>
    <row r="209" spans="1:8" x14ac:dyDescent="0.15">
      <c r="A209" t="s">
        <v>181</v>
      </c>
      <c r="B209" t="s">
        <v>27</v>
      </c>
      <c r="C209">
        <v>4</v>
      </c>
      <c r="D209">
        <v>123</v>
      </c>
      <c r="E209">
        <v>1</v>
      </c>
      <c r="F209" t="s">
        <v>1394</v>
      </c>
      <c r="G209" t="b">
        <v>0</v>
      </c>
      <c r="H209" t="b">
        <v>0</v>
      </c>
    </row>
    <row r="210" spans="1:8" x14ac:dyDescent="0.15">
      <c r="A210" t="s">
        <v>181</v>
      </c>
      <c r="B210" t="s">
        <v>23</v>
      </c>
      <c r="C210">
        <v>4</v>
      </c>
      <c r="D210">
        <v>123</v>
      </c>
      <c r="E210">
        <v>1</v>
      </c>
      <c r="F210" t="s">
        <v>1243</v>
      </c>
      <c r="G210" t="b">
        <v>0</v>
      </c>
      <c r="H210" t="b">
        <v>0</v>
      </c>
    </row>
    <row r="211" spans="1:8" x14ac:dyDescent="0.15">
      <c r="A211" t="s">
        <v>181</v>
      </c>
      <c r="B211" t="s">
        <v>27</v>
      </c>
      <c r="C211">
        <v>3</v>
      </c>
      <c r="D211">
        <v>124</v>
      </c>
      <c r="E211">
        <v>1</v>
      </c>
      <c r="F211" t="s">
        <v>1395</v>
      </c>
      <c r="G211" t="b">
        <v>0</v>
      </c>
      <c r="H211" t="b">
        <v>0</v>
      </c>
    </row>
    <row r="212" spans="1:8" x14ac:dyDescent="0.15">
      <c r="A212" t="s">
        <v>181</v>
      </c>
      <c r="B212" t="s">
        <v>23</v>
      </c>
      <c r="C212">
        <v>3</v>
      </c>
      <c r="D212">
        <v>124</v>
      </c>
      <c r="E212">
        <v>1</v>
      </c>
      <c r="F212" t="s">
        <v>1244</v>
      </c>
      <c r="G212" t="b">
        <v>0</v>
      </c>
      <c r="H212" t="b">
        <v>0</v>
      </c>
    </row>
    <row r="213" spans="1:8" x14ac:dyDescent="0.15">
      <c r="A213" t="s">
        <v>180</v>
      </c>
      <c r="B213" t="s">
        <v>30</v>
      </c>
      <c r="C213">
        <v>3</v>
      </c>
      <c r="D213">
        <v>125</v>
      </c>
      <c r="E213">
        <v>1</v>
      </c>
      <c r="F213" t="s">
        <v>1179</v>
      </c>
      <c r="G213" t="b">
        <v>0</v>
      </c>
      <c r="H213" t="b">
        <v>0</v>
      </c>
    </row>
    <row r="214" spans="1:8" x14ac:dyDescent="0.15">
      <c r="A214" t="s">
        <v>179</v>
      </c>
      <c r="B214" t="s">
        <v>23</v>
      </c>
      <c r="C214">
        <v>3</v>
      </c>
      <c r="D214">
        <v>125</v>
      </c>
      <c r="E214">
        <v>1</v>
      </c>
      <c r="F214" t="s">
        <v>1318</v>
      </c>
      <c r="G214" t="b">
        <v>0</v>
      </c>
      <c r="H214" t="b">
        <v>0</v>
      </c>
    </row>
    <row r="215" spans="1:8" x14ac:dyDescent="0.15">
      <c r="A215" t="s">
        <v>182</v>
      </c>
      <c r="B215" t="s">
        <v>27</v>
      </c>
      <c r="C215">
        <v>3</v>
      </c>
      <c r="D215">
        <v>126</v>
      </c>
      <c r="E215">
        <v>1</v>
      </c>
      <c r="F215" t="s">
        <v>1413</v>
      </c>
      <c r="G215" t="b">
        <v>0</v>
      </c>
      <c r="H215" t="b">
        <v>0</v>
      </c>
    </row>
    <row r="216" spans="1:8" x14ac:dyDescent="0.15">
      <c r="A216" t="s">
        <v>182</v>
      </c>
      <c r="B216" t="s">
        <v>23</v>
      </c>
      <c r="C216">
        <v>3</v>
      </c>
      <c r="D216">
        <v>126</v>
      </c>
      <c r="E216">
        <v>1</v>
      </c>
      <c r="F216" t="s">
        <v>1266</v>
      </c>
      <c r="G216" t="b">
        <v>0</v>
      </c>
      <c r="H216" t="b">
        <v>0</v>
      </c>
    </row>
    <row r="217" spans="1:8" x14ac:dyDescent="0.15">
      <c r="A217" t="s">
        <v>180</v>
      </c>
      <c r="B217" t="s">
        <v>30</v>
      </c>
      <c r="C217">
        <v>1</v>
      </c>
      <c r="D217">
        <v>127</v>
      </c>
      <c r="E217">
        <v>1</v>
      </c>
      <c r="F217" t="s">
        <v>201</v>
      </c>
      <c r="G217" t="b">
        <v>0</v>
      </c>
      <c r="H217" t="b">
        <v>0</v>
      </c>
    </row>
    <row r="218" spans="1:8" x14ac:dyDescent="0.15">
      <c r="A218" t="s">
        <v>181</v>
      </c>
      <c r="B218" t="s">
        <v>30</v>
      </c>
      <c r="C218">
        <v>1</v>
      </c>
      <c r="D218">
        <v>127</v>
      </c>
      <c r="E218">
        <v>1</v>
      </c>
      <c r="F218" t="s">
        <v>1231</v>
      </c>
      <c r="G218" t="b">
        <v>0</v>
      </c>
      <c r="H218" t="b">
        <v>0</v>
      </c>
    </row>
    <row r="219" spans="1:8" x14ac:dyDescent="0.15">
      <c r="A219" t="s">
        <v>181</v>
      </c>
      <c r="B219" t="s">
        <v>30</v>
      </c>
      <c r="C219">
        <v>2</v>
      </c>
      <c r="D219">
        <v>129</v>
      </c>
      <c r="E219">
        <v>2</v>
      </c>
      <c r="F219" t="s">
        <v>1228</v>
      </c>
      <c r="G219" t="b">
        <v>0</v>
      </c>
      <c r="H219" t="b">
        <v>0</v>
      </c>
    </row>
    <row r="220" spans="1:8" x14ac:dyDescent="0.15">
      <c r="A220" t="s">
        <v>181</v>
      </c>
      <c r="B220" t="s">
        <v>27</v>
      </c>
      <c r="C220">
        <v>2</v>
      </c>
      <c r="D220">
        <v>129</v>
      </c>
      <c r="E220">
        <v>2</v>
      </c>
      <c r="F220" t="s">
        <v>1380</v>
      </c>
      <c r="G220" t="b">
        <v>0</v>
      </c>
      <c r="H220" t="b">
        <v>0</v>
      </c>
    </row>
    <row r="221" spans="1:8" x14ac:dyDescent="0.15">
      <c r="A221" t="s">
        <v>180</v>
      </c>
      <c r="B221" t="s">
        <v>27</v>
      </c>
      <c r="C221">
        <v>2</v>
      </c>
      <c r="D221">
        <v>130</v>
      </c>
      <c r="E221">
        <v>2</v>
      </c>
      <c r="F221" t="s">
        <v>1331</v>
      </c>
      <c r="G221" t="b">
        <v>0</v>
      </c>
      <c r="H221" t="b">
        <v>0</v>
      </c>
    </row>
    <row r="222" spans="1:8" x14ac:dyDescent="0.15">
      <c r="A222" t="s">
        <v>178</v>
      </c>
      <c r="B222" t="s">
        <v>30</v>
      </c>
      <c r="C222">
        <v>2</v>
      </c>
      <c r="D222">
        <v>130</v>
      </c>
      <c r="E222">
        <v>2</v>
      </c>
      <c r="F222" t="s">
        <v>1276</v>
      </c>
      <c r="G222" t="b">
        <v>0</v>
      </c>
      <c r="H222" t="b">
        <v>0</v>
      </c>
    </row>
    <row r="223" spans="1:8" x14ac:dyDescent="0.15">
      <c r="A223" t="s">
        <v>182</v>
      </c>
      <c r="B223" t="s">
        <v>30</v>
      </c>
      <c r="C223">
        <v>1</v>
      </c>
      <c r="D223">
        <v>131</v>
      </c>
      <c r="E223">
        <v>2</v>
      </c>
      <c r="F223" t="s">
        <v>1250</v>
      </c>
      <c r="G223" t="b">
        <v>0</v>
      </c>
      <c r="H223" t="b">
        <v>0</v>
      </c>
    </row>
    <row r="224" spans="1:8" x14ac:dyDescent="0.15">
      <c r="A224" t="s">
        <v>182</v>
      </c>
      <c r="B224" t="s">
        <v>27</v>
      </c>
      <c r="C224">
        <v>1</v>
      </c>
      <c r="D224">
        <v>131</v>
      </c>
      <c r="E224">
        <v>2</v>
      </c>
      <c r="F224" t="s">
        <v>1398</v>
      </c>
      <c r="G224" t="b">
        <v>0</v>
      </c>
      <c r="H224" t="b">
        <v>0</v>
      </c>
    </row>
    <row r="225" spans="1:8" x14ac:dyDescent="0.15">
      <c r="A225" t="s">
        <v>180</v>
      </c>
      <c r="B225" t="s">
        <v>30</v>
      </c>
      <c r="C225">
        <v>4</v>
      </c>
      <c r="D225">
        <v>135</v>
      </c>
      <c r="E225">
        <v>1</v>
      </c>
      <c r="F225" t="s">
        <v>1184</v>
      </c>
      <c r="G225" t="b">
        <v>0</v>
      </c>
      <c r="H225" t="b">
        <v>0</v>
      </c>
    </row>
    <row r="226" spans="1:8" x14ac:dyDescent="0.15">
      <c r="A226" t="s">
        <v>180</v>
      </c>
      <c r="B226" t="s">
        <v>27</v>
      </c>
      <c r="C226">
        <v>4</v>
      </c>
      <c r="D226">
        <v>135</v>
      </c>
      <c r="E226">
        <v>1</v>
      </c>
      <c r="F226" t="s">
        <v>1375</v>
      </c>
      <c r="G226" t="b">
        <v>0</v>
      </c>
      <c r="H226" t="b">
        <v>0</v>
      </c>
    </row>
    <row r="227" spans="1:8" x14ac:dyDescent="0.15">
      <c r="A227" t="s">
        <v>180</v>
      </c>
      <c r="B227" t="s">
        <v>30</v>
      </c>
      <c r="C227">
        <v>3</v>
      </c>
      <c r="D227">
        <v>136</v>
      </c>
      <c r="E227">
        <v>1</v>
      </c>
      <c r="F227" t="s">
        <v>1182</v>
      </c>
      <c r="G227" t="b">
        <v>0</v>
      </c>
      <c r="H227" t="b">
        <v>0</v>
      </c>
    </row>
    <row r="228" spans="1:8" x14ac:dyDescent="0.15">
      <c r="A228" t="s">
        <v>180</v>
      </c>
      <c r="B228" t="s">
        <v>153</v>
      </c>
      <c r="C228">
        <v>3</v>
      </c>
      <c r="D228">
        <v>136</v>
      </c>
      <c r="E228">
        <v>1</v>
      </c>
      <c r="F228" t="s">
        <v>1451</v>
      </c>
      <c r="G228" t="b">
        <v>0</v>
      </c>
      <c r="H228" t="b">
        <v>0</v>
      </c>
    </row>
    <row r="229" spans="1:8" x14ac:dyDescent="0.15">
      <c r="A229" t="s">
        <v>180</v>
      </c>
      <c r="B229" t="s">
        <v>23</v>
      </c>
      <c r="C229">
        <v>3</v>
      </c>
      <c r="D229">
        <v>137</v>
      </c>
      <c r="E229">
        <v>1</v>
      </c>
      <c r="F229" t="s">
        <v>1216</v>
      </c>
      <c r="G229" t="b">
        <v>0</v>
      </c>
      <c r="H229" t="b">
        <v>0</v>
      </c>
    </row>
    <row r="230" spans="1:8" x14ac:dyDescent="0.15">
      <c r="A230" t="s">
        <v>180</v>
      </c>
      <c r="B230" t="s">
        <v>153</v>
      </c>
      <c r="C230">
        <v>3</v>
      </c>
      <c r="D230">
        <v>137</v>
      </c>
      <c r="E230">
        <v>1</v>
      </c>
      <c r="F230" t="s">
        <v>1454</v>
      </c>
      <c r="G230" t="b">
        <v>0</v>
      </c>
      <c r="H230" t="b">
        <v>0</v>
      </c>
    </row>
    <row r="231" spans="1:8" x14ac:dyDescent="0.15">
      <c r="A231" t="s">
        <v>180</v>
      </c>
      <c r="B231" t="s">
        <v>30</v>
      </c>
      <c r="C231">
        <v>3</v>
      </c>
      <c r="D231">
        <v>138</v>
      </c>
      <c r="E231">
        <v>1</v>
      </c>
      <c r="F231" t="s">
        <v>1181</v>
      </c>
      <c r="G231" t="b">
        <v>0</v>
      </c>
      <c r="H231" t="b">
        <v>0</v>
      </c>
    </row>
    <row r="232" spans="1:8" x14ac:dyDescent="0.15">
      <c r="A232" t="s">
        <v>180</v>
      </c>
      <c r="B232" t="s">
        <v>27</v>
      </c>
      <c r="C232">
        <v>3</v>
      </c>
      <c r="D232">
        <v>138</v>
      </c>
      <c r="E232">
        <v>1</v>
      </c>
      <c r="F232" t="s">
        <v>1372</v>
      </c>
      <c r="G232" t="b">
        <v>0</v>
      </c>
      <c r="H232" t="b">
        <v>0</v>
      </c>
    </row>
    <row r="233" spans="1:8" x14ac:dyDescent="0.15">
      <c r="A233" t="s">
        <v>178</v>
      </c>
      <c r="B233" t="s">
        <v>30</v>
      </c>
      <c r="C233">
        <v>1</v>
      </c>
      <c r="D233">
        <v>139</v>
      </c>
      <c r="E233">
        <v>1</v>
      </c>
      <c r="F233" t="s">
        <v>1278</v>
      </c>
      <c r="G233" t="b">
        <v>0</v>
      </c>
      <c r="H233" t="b">
        <v>0</v>
      </c>
    </row>
    <row r="234" spans="1:8" x14ac:dyDescent="0.15">
      <c r="A234" t="s">
        <v>179</v>
      </c>
      <c r="B234" t="s">
        <v>23</v>
      </c>
      <c r="C234">
        <v>1</v>
      </c>
      <c r="D234">
        <v>139</v>
      </c>
      <c r="E234">
        <v>1</v>
      </c>
      <c r="F234" t="s">
        <v>1308</v>
      </c>
      <c r="G234" t="b">
        <v>0</v>
      </c>
      <c r="H234" t="b">
        <v>0</v>
      </c>
    </row>
    <row r="235" spans="1:8" x14ac:dyDescent="0.15">
      <c r="A235" t="s">
        <v>182</v>
      </c>
      <c r="B235" t="s">
        <v>27</v>
      </c>
      <c r="C235">
        <v>4</v>
      </c>
      <c r="D235">
        <v>140</v>
      </c>
      <c r="E235">
        <v>2</v>
      </c>
      <c r="F235" t="s">
        <v>1402</v>
      </c>
      <c r="G235" t="b">
        <v>0</v>
      </c>
      <c r="H235" t="b">
        <v>0</v>
      </c>
    </row>
    <row r="236" spans="1:8" x14ac:dyDescent="0.15">
      <c r="A236" t="s">
        <v>182</v>
      </c>
      <c r="B236" t="s">
        <v>23</v>
      </c>
      <c r="C236">
        <v>4</v>
      </c>
      <c r="D236">
        <v>140</v>
      </c>
      <c r="E236">
        <v>2</v>
      </c>
      <c r="F236" t="s">
        <v>1256</v>
      </c>
      <c r="G236" t="b">
        <v>0</v>
      </c>
      <c r="H236" t="b">
        <v>0</v>
      </c>
    </row>
    <row r="237" spans="1:8" x14ac:dyDescent="0.15">
      <c r="A237" t="s">
        <v>180</v>
      </c>
      <c r="B237" t="s">
        <v>30</v>
      </c>
      <c r="C237">
        <v>3</v>
      </c>
      <c r="D237">
        <v>141</v>
      </c>
      <c r="E237">
        <v>2</v>
      </c>
      <c r="F237" t="s">
        <v>1125</v>
      </c>
      <c r="G237" t="b">
        <v>0</v>
      </c>
      <c r="H237" t="b">
        <v>0</v>
      </c>
    </row>
    <row r="238" spans="1:8" x14ac:dyDescent="0.15">
      <c r="A238" t="s">
        <v>181</v>
      </c>
      <c r="B238" t="s">
        <v>23</v>
      </c>
      <c r="C238">
        <v>3</v>
      </c>
      <c r="D238">
        <v>141</v>
      </c>
      <c r="E238">
        <v>2</v>
      </c>
      <c r="F238" t="s">
        <v>1240</v>
      </c>
      <c r="G238" t="b">
        <v>0</v>
      </c>
      <c r="H238" t="b">
        <v>0</v>
      </c>
    </row>
    <row r="239" spans="1:8" x14ac:dyDescent="0.15">
      <c r="A239" t="s">
        <v>180</v>
      </c>
      <c r="B239" t="s">
        <v>30</v>
      </c>
      <c r="C239">
        <v>3</v>
      </c>
      <c r="D239">
        <v>142</v>
      </c>
      <c r="E239">
        <v>2</v>
      </c>
      <c r="F239" t="s">
        <v>1130</v>
      </c>
      <c r="G239" t="b">
        <v>0</v>
      </c>
      <c r="H239" t="b">
        <v>0</v>
      </c>
    </row>
    <row r="240" spans="1:8" x14ac:dyDescent="0.15">
      <c r="A240" t="s">
        <v>180</v>
      </c>
      <c r="B240" t="s">
        <v>27</v>
      </c>
      <c r="C240">
        <v>3</v>
      </c>
      <c r="D240">
        <v>142</v>
      </c>
      <c r="E240">
        <v>2</v>
      </c>
      <c r="F240" t="s">
        <v>1333</v>
      </c>
      <c r="G240" t="b">
        <v>0</v>
      </c>
      <c r="H240" t="b">
        <v>0</v>
      </c>
    </row>
    <row r="241" spans="1:8" x14ac:dyDescent="0.15">
      <c r="A241" t="s">
        <v>178</v>
      </c>
      <c r="B241" t="s">
        <v>30</v>
      </c>
      <c r="C241">
        <v>2</v>
      </c>
      <c r="D241">
        <v>143</v>
      </c>
      <c r="E241">
        <v>2</v>
      </c>
      <c r="F241" t="s">
        <v>1275</v>
      </c>
      <c r="G241" t="b">
        <v>0</v>
      </c>
      <c r="H241" t="b">
        <v>0</v>
      </c>
    </row>
    <row r="242" spans="1:8" x14ac:dyDescent="0.15">
      <c r="A242" t="s">
        <v>178</v>
      </c>
      <c r="B242" t="s">
        <v>27</v>
      </c>
      <c r="C242">
        <v>2</v>
      </c>
      <c r="D242">
        <v>143</v>
      </c>
      <c r="E242">
        <v>2</v>
      </c>
      <c r="F242" t="s">
        <v>1428</v>
      </c>
      <c r="G242" t="b">
        <v>0</v>
      </c>
      <c r="H242" t="b">
        <v>0</v>
      </c>
    </row>
    <row r="243" spans="1:8" x14ac:dyDescent="0.15">
      <c r="A243" t="s">
        <v>180</v>
      </c>
      <c r="B243" t="s">
        <v>30</v>
      </c>
      <c r="C243">
        <v>2</v>
      </c>
      <c r="D243">
        <v>144</v>
      </c>
      <c r="E243">
        <v>2</v>
      </c>
      <c r="F243" t="s">
        <v>1115</v>
      </c>
      <c r="G243" t="b">
        <v>0</v>
      </c>
      <c r="H243" t="b">
        <v>0</v>
      </c>
    </row>
    <row r="244" spans="1:8" x14ac:dyDescent="0.15">
      <c r="A244" t="s">
        <v>181</v>
      </c>
      <c r="B244" t="s">
        <v>27</v>
      </c>
      <c r="C244">
        <v>2</v>
      </c>
      <c r="D244">
        <v>144</v>
      </c>
      <c r="E244">
        <v>2</v>
      </c>
      <c r="F244" t="s">
        <v>1379</v>
      </c>
      <c r="G244" t="b">
        <v>0</v>
      </c>
      <c r="H244" t="b">
        <v>0</v>
      </c>
    </row>
    <row r="245" spans="1:8" x14ac:dyDescent="0.15">
      <c r="A245" t="s">
        <v>182</v>
      </c>
      <c r="B245" t="s">
        <v>27</v>
      </c>
      <c r="C245">
        <v>3</v>
      </c>
      <c r="D245">
        <v>147</v>
      </c>
      <c r="E245">
        <v>1</v>
      </c>
      <c r="F245" t="s">
        <v>1407</v>
      </c>
      <c r="G245" t="b">
        <v>0</v>
      </c>
      <c r="H245" t="b">
        <v>0</v>
      </c>
    </row>
    <row r="246" spans="1:8" x14ac:dyDescent="0.15">
      <c r="A246" t="s">
        <v>182</v>
      </c>
      <c r="B246" t="s">
        <v>23</v>
      </c>
      <c r="C246">
        <v>3</v>
      </c>
      <c r="D246">
        <v>147</v>
      </c>
      <c r="E246">
        <v>1</v>
      </c>
      <c r="F246" t="s">
        <v>1265</v>
      </c>
      <c r="G246" t="b">
        <v>0</v>
      </c>
      <c r="H246" t="b">
        <v>0</v>
      </c>
    </row>
    <row r="247" spans="1:8" x14ac:dyDescent="0.15">
      <c r="A247" t="s">
        <v>180</v>
      </c>
      <c r="B247" t="s">
        <v>30</v>
      </c>
      <c r="C247">
        <v>4</v>
      </c>
      <c r="D247">
        <v>148</v>
      </c>
      <c r="E247">
        <v>2</v>
      </c>
      <c r="F247" t="s">
        <v>1139</v>
      </c>
      <c r="G247" t="b">
        <v>0</v>
      </c>
      <c r="H247" t="b">
        <v>0</v>
      </c>
    </row>
    <row r="248" spans="1:8" x14ac:dyDescent="0.15">
      <c r="A248" t="s">
        <v>180</v>
      </c>
      <c r="B248" t="s">
        <v>27</v>
      </c>
      <c r="C248">
        <v>4</v>
      </c>
      <c r="D248">
        <v>148</v>
      </c>
      <c r="E248">
        <v>2</v>
      </c>
      <c r="F248" t="s">
        <v>1344</v>
      </c>
      <c r="G248" t="b">
        <v>0</v>
      </c>
      <c r="H248" t="b">
        <v>0</v>
      </c>
    </row>
    <row r="249" spans="1:8" x14ac:dyDescent="0.15">
      <c r="A249" t="s">
        <v>182</v>
      </c>
      <c r="B249" t="s">
        <v>27</v>
      </c>
      <c r="C249">
        <v>3</v>
      </c>
      <c r="D249">
        <v>149</v>
      </c>
      <c r="E249">
        <v>2</v>
      </c>
      <c r="F249" t="s">
        <v>1405</v>
      </c>
      <c r="G249" t="b">
        <v>0</v>
      </c>
      <c r="H249" t="b">
        <v>0</v>
      </c>
    </row>
    <row r="250" spans="1:8" x14ac:dyDescent="0.15">
      <c r="A250" t="s">
        <v>182</v>
      </c>
      <c r="B250" t="s">
        <v>23</v>
      </c>
      <c r="C250">
        <v>3</v>
      </c>
      <c r="D250">
        <v>149</v>
      </c>
      <c r="E250">
        <v>2</v>
      </c>
      <c r="F250" t="s">
        <v>1253</v>
      </c>
      <c r="G250" t="b">
        <v>0</v>
      </c>
      <c r="H250" t="b">
        <v>0</v>
      </c>
    </row>
    <row r="251" spans="1:8" x14ac:dyDescent="0.15">
      <c r="A251" t="s">
        <v>180</v>
      </c>
      <c r="B251" t="s">
        <v>30</v>
      </c>
      <c r="C251">
        <v>3</v>
      </c>
      <c r="D251">
        <v>150</v>
      </c>
      <c r="E251">
        <v>2</v>
      </c>
      <c r="F251" t="s">
        <v>1130</v>
      </c>
      <c r="G251" t="b">
        <v>0</v>
      </c>
      <c r="H251" t="b">
        <v>0</v>
      </c>
    </row>
    <row r="252" spans="1:8" x14ac:dyDescent="0.15">
      <c r="A252" t="s">
        <v>180</v>
      </c>
      <c r="B252" t="s">
        <v>27</v>
      </c>
      <c r="C252">
        <v>3</v>
      </c>
      <c r="D252">
        <v>150</v>
      </c>
      <c r="E252">
        <v>2</v>
      </c>
      <c r="F252" t="s">
        <v>1335</v>
      </c>
      <c r="G252" t="b">
        <v>0</v>
      </c>
      <c r="H252" t="b">
        <v>0</v>
      </c>
    </row>
    <row r="253" spans="1:8" x14ac:dyDescent="0.15">
      <c r="A253" t="s">
        <v>180</v>
      </c>
      <c r="B253" t="s">
        <v>30</v>
      </c>
      <c r="C253">
        <v>3</v>
      </c>
      <c r="D253">
        <v>155</v>
      </c>
      <c r="E253">
        <v>1</v>
      </c>
      <c r="F253" t="s">
        <v>1169</v>
      </c>
      <c r="G253" t="b">
        <v>0</v>
      </c>
      <c r="H253" t="b">
        <v>0</v>
      </c>
    </row>
    <row r="254" spans="1:8" x14ac:dyDescent="0.15">
      <c r="A254" t="s">
        <v>181</v>
      </c>
      <c r="B254" t="s">
        <v>27</v>
      </c>
      <c r="C254">
        <v>3</v>
      </c>
      <c r="D254">
        <v>155</v>
      </c>
      <c r="E254">
        <v>1</v>
      </c>
      <c r="F254" t="s">
        <v>1397</v>
      </c>
      <c r="G254" t="b">
        <v>0</v>
      </c>
      <c r="H254" t="b">
        <v>0</v>
      </c>
    </row>
    <row r="255" spans="1:8" x14ac:dyDescent="0.15">
      <c r="A255" t="s">
        <v>180</v>
      </c>
      <c r="B255" t="s">
        <v>30</v>
      </c>
      <c r="C255">
        <v>3</v>
      </c>
      <c r="D255">
        <v>156</v>
      </c>
      <c r="E255">
        <v>1</v>
      </c>
      <c r="F255" t="s">
        <v>1170</v>
      </c>
      <c r="G255" t="b">
        <v>0</v>
      </c>
      <c r="H255" t="b">
        <v>0</v>
      </c>
    </row>
    <row r="256" spans="1:8" x14ac:dyDescent="0.15">
      <c r="A256" t="s">
        <v>179</v>
      </c>
      <c r="B256" t="s">
        <v>23</v>
      </c>
      <c r="C256">
        <v>3</v>
      </c>
      <c r="D256">
        <v>156</v>
      </c>
      <c r="E256">
        <v>1</v>
      </c>
      <c r="F256" t="s">
        <v>1317</v>
      </c>
      <c r="G256" t="b">
        <v>0</v>
      </c>
      <c r="H256" t="b">
        <v>0</v>
      </c>
    </row>
    <row r="257" spans="1:8" x14ac:dyDescent="0.15">
      <c r="A257" t="s">
        <v>180</v>
      </c>
      <c r="B257" t="s">
        <v>30</v>
      </c>
      <c r="C257">
        <v>4</v>
      </c>
      <c r="D257">
        <v>158</v>
      </c>
      <c r="E257">
        <v>2</v>
      </c>
      <c r="F257" t="s">
        <v>1153</v>
      </c>
      <c r="G257" t="b">
        <v>0</v>
      </c>
      <c r="H257" t="b">
        <v>0</v>
      </c>
    </row>
    <row r="258" spans="1:8" x14ac:dyDescent="0.15">
      <c r="A258" t="s">
        <v>180</v>
      </c>
      <c r="B258" t="s">
        <v>27</v>
      </c>
      <c r="C258">
        <v>4</v>
      </c>
      <c r="D258">
        <v>158</v>
      </c>
      <c r="E258">
        <v>2</v>
      </c>
      <c r="F258" t="s">
        <v>1352</v>
      </c>
      <c r="G258" t="b">
        <v>0</v>
      </c>
      <c r="H258" t="b">
        <v>0</v>
      </c>
    </row>
    <row r="259" spans="1:8" x14ac:dyDescent="0.15">
      <c r="A259" t="s">
        <v>180</v>
      </c>
      <c r="B259" t="s">
        <v>30</v>
      </c>
      <c r="C259">
        <v>4</v>
      </c>
      <c r="D259">
        <v>159</v>
      </c>
      <c r="E259">
        <v>2</v>
      </c>
      <c r="F259" t="s">
        <v>1151</v>
      </c>
      <c r="G259" t="b">
        <v>0</v>
      </c>
      <c r="H259" t="b">
        <v>0</v>
      </c>
    </row>
    <row r="260" spans="1:8" x14ac:dyDescent="0.15">
      <c r="A260" t="s">
        <v>180</v>
      </c>
      <c r="B260" t="s">
        <v>27</v>
      </c>
      <c r="C260">
        <v>4</v>
      </c>
      <c r="D260">
        <v>159</v>
      </c>
      <c r="E260">
        <v>2</v>
      </c>
      <c r="F260" t="s">
        <v>1353</v>
      </c>
      <c r="G260" t="b">
        <v>0</v>
      </c>
      <c r="H260" t="b">
        <v>0</v>
      </c>
    </row>
    <row r="261" spans="1:8" x14ac:dyDescent="0.15">
      <c r="A261" t="s">
        <v>180</v>
      </c>
      <c r="B261" t="s">
        <v>30</v>
      </c>
      <c r="C261">
        <v>4</v>
      </c>
      <c r="D261">
        <v>160</v>
      </c>
      <c r="E261">
        <v>2</v>
      </c>
      <c r="F261" t="s">
        <v>1144</v>
      </c>
      <c r="G261" t="b">
        <v>0</v>
      </c>
      <c r="H261" t="b">
        <v>0</v>
      </c>
    </row>
    <row r="262" spans="1:8" x14ac:dyDescent="0.15">
      <c r="A262" t="s">
        <v>180</v>
      </c>
      <c r="B262" t="s">
        <v>27</v>
      </c>
      <c r="C262">
        <v>4</v>
      </c>
      <c r="D262">
        <v>160</v>
      </c>
      <c r="E262">
        <v>2</v>
      </c>
      <c r="F262" t="s">
        <v>1337</v>
      </c>
      <c r="G262" t="b">
        <v>0</v>
      </c>
      <c r="H262" t="b">
        <v>0</v>
      </c>
    </row>
    <row r="263" spans="1:8" x14ac:dyDescent="0.15">
      <c r="A263" t="s">
        <v>180</v>
      </c>
      <c r="B263" t="s">
        <v>30</v>
      </c>
      <c r="C263">
        <v>4</v>
      </c>
      <c r="D263">
        <v>161</v>
      </c>
      <c r="E263">
        <v>2</v>
      </c>
      <c r="F263" t="s">
        <v>1138</v>
      </c>
      <c r="G263" t="b">
        <v>0</v>
      </c>
      <c r="H263" t="b">
        <v>0</v>
      </c>
    </row>
    <row r="264" spans="1:8" x14ac:dyDescent="0.15">
      <c r="A264" t="s">
        <v>182</v>
      </c>
      <c r="B264" t="s">
        <v>27</v>
      </c>
      <c r="C264">
        <v>4</v>
      </c>
      <c r="D264">
        <v>161</v>
      </c>
      <c r="E264">
        <v>2</v>
      </c>
      <c r="F264" t="s">
        <v>1404</v>
      </c>
      <c r="G264" t="b">
        <v>0</v>
      </c>
      <c r="H264" t="b">
        <v>0</v>
      </c>
    </row>
    <row r="265" spans="1:8" x14ac:dyDescent="0.15">
      <c r="A265" t="s">
        <v>180</v>
      </c>
      <c r="B265" t="s">
        <v>23</v>
      </c>
      <c r="C265">
        <v>4</v>
      </c>
      <c r="D265">
        <v>162</v>
      </c>
      <c r="E265">
        <v>2</v>
      </c>
      <c r="F265" t="s">
        <v>1202</v>
      </c>
      <c r="G265" t="b">
        <v>0</v>
      </c>
      <c r="H265" t="b">
        <v>0</v>
      </c>
    </row>
    <row r="266" spans="1:8" x14ac:dyDescent="0.15">
      <c r="A266" t="s">
        <v>178</v>
      </c>
      <c r="B266" t="s">
        <v>27</v>
      </c>
      <c r="C266">
        <v>4</v>
      </c>
      <c r="D266">
        <v>162</v>
      </c>
      <c r="E266">
        <v>2</v>
      </c>
      <c r="F266" t="s">
        <v>1425</v>
      </c>
      <c r="G266" t="b">
        <v>0</v>
      </c>
      <c r="H266" t="b">
        <v>0</v>
      </c>
    </row>
    <row r="267" spans="1:8" x14ac:dyDescent="0.15">
      <c r="A267" t="s">
        <v>180</v>
      </c>
      <c r="B267" t="s">
        <v>30</v>
      </c>
      <c r="C267">
        <v>3</v>
      </c>
      <c r="D267">
        <v>163</v>
      </c>
      <c r="E267">
        <v>2</v>
      </c>
      <c r="F267" t="s">
        <v>1141</v>
      </c>
      <c r="G267" t="b">
        <v>0</v>
      </c>
      <c r="H267" t="b">
        <v>0</v>
      </c>
    </row>
    <row r="268" spans="1:8" x14ac:dyDescent="0.15">
      <c r="A268" t="s">
        <v>178</v>
      </c>
      <c r="B268" t="s">
        <v>27</v>
      </c>
      <c r="C268">
        <v>3</v>
      </c>
      <c r="D268">
        <v>163</v>
      </c>
      <c r="E268">
        <v>2</v>
      </c>
      <c r="F268" t="s">
        <v>1420</v>
      </c>
      <c r="G268" t="b">
        <v>0</v>
      </c>
      <c r="H268" t="b">
        <v>0</v>
      </c>
    </row>
    <row r="269" spans="1:8" x14ac:dyDescent="0.15">
      <c r="A269" t="s">
        <v>180</v>
      </c>
      <c r="B269" t="s">
        <v>30</v>
      </c>
      <c r="C269">
        <v>3</v>
      </c>
      <c r="D269">
        <v>164</v>
      </c>
      <c r="E269">
        <v>2</v>
      </c>
      <c r="F269" t="s">
        <v>1155</v>
      </c>
      <c r="G269" t="b">
        <v>0</v>
      </c>
      <c r="H269" t="b">
        <v>0</v>
      </c>
    </row>
    <row r="270" spans="1:8" x14ac:dyDescent="0.15">
      <c r="A270" t="s">
        <v>180</v>
      </c>
      <c r="B270" t="s">
        <v>27</v>
      </c>
      <c r="C270">
        <v>3</v>
      </c>
      <c r="D270">
        <v>164</v>
      </c>
      <c r="E270">
        <v>2</v>
      </c>
      <c r="F270" t="s">
        <v>1349</v>
      </c>
      <c r="G270" t="b">
        <v>0</v>
      </c>
      <c r="H270" t="b">
        <v>0</v>
      </c>
    </row>
    <row r="271" spans="1:8" x14ac:dyDescent="0.15">
      <c r="A271" t="s">
        <v>180</v>
      </c>
      <c r="B271" t="s">
        <v>30</v>
      </c>
      <c r="C271">
        <v>2</v>
      </c>
      <c r="D271">
        <v>165</v>
      </c>
      <c r="E271">
        <v>2</v>
      </c>
      <c r="F271" t="s">
        <v>1127</v>
      </c>
      <c r="G271" t="b">
        <v>0</v>
      </c>
      <c r="H271" t="b">
        <v>0</v>
      </c>
    </row>
    <row r="272" spans="1:8" x14ac:dyDescent="0.15">
      <c r="A272" t="s">
        <v>180</v>
      </c>
      <c r="B272" t="s">
        <v>27</v>
      </c>
      <c r="C272">
        <v>2</v>
      </c>
      <c r="D272">
        <v>165</v>
      </c>
      <c r="E272">
        <v>2</v>
      </c>
      <c r="F272" t="s">
        <v>1332</v>
      </c>
      <c r="G272" t="b">
        <v>0</v>
      </c>
      <c r="H272" t="b">
        <v>0</v>
      </c>
    </row>
    <row r="273" spans="1:8" x14ac:dyDescent="0.15">
      <c r="A273" t="s">
        <v>180</v>
      </c>
      <c r="B273" t="s">
        <v>30</v>
      </c>
      <c r="C273">
        <v>2</v>
      </c>
      <c r="D273">
        <v>166</v>
      </c>
      <c r="E273">
        <v>2</v>
      </c>
      <c r="F273" t="s">
        <v>1121</v>
      </c>
      <c r="G273" t="b">
        <v>0</v>
      </c>
      <c r="H273" t="b">
        <v>0</v>
      </c>
    </row>
    <row r="274" spans="1:8" x14ac:dyDescent="0.15">
      <c r="A274" t="s">
        <v>178</v>
      </c>
      <c r="B274" t="s">
        <v>30</v>
      </c>
      <c r="C274">
        <v>2</v>
      </c>
      <c r="D274">
        <v>166</v>
      </c>
      <c r="E274">
        <v>2</v>
      </c>
      <c r="F274" t="s">
        <v>1277</v>
      </c>
      <c r="G274" t="b">
        <v>0</v>
      </c>
      <c r="H274" t="b">
        <v>0</v>
      </c>
    </row>
    <row r="275" spans="1:8" x14ac:dyDescent="0.15">
      <c r="A275" t="s">
        <v>182</v>
      </c>
      <c r="B275" t="s">
        <v>27</v>
      </c>
      <c r="C275">
        <v>3</v>
      </c>
      <c r="D275">
        <v>167</v>
      </c>
      <c r="E275">
        <v>1</v>
      </c>
      <c r="F275" t="s">
        <v>1414</v>
      </c>
      <c r="G275" t="b">
        <v>0</v>
      </c>
      <c r="H275" t="b">
        <v>0</v>
      </c>
    </row>
    <row r="276" spans="1:8" x14ac:dyDescent="0.15">
      <c r="A276" t="s">
        <v>182</v>
      </c>
      <c r="B276" t="s">
        <v>23</v>
      </c>
      <c r="C276">
        <v>3</v>
      </c>
      <c r="D276">
        <v>167</v>
      </c>
      <c r="E276">
        <v>1</v>
      </c>
      <c r="F276" t="s">
        <v>1261</v>
      </c>
      <c r="G276" t="b">
        <v>0</v>
      </c>
      <c r="H276" t="b">
        <v>0</v>
      </c>
    </row>
    <row r="277" spans="1:8" x14ac:dyDescent="0.15">
      <c r="A277" t="s">
        <v>180</v>
      </c>
      <c r="B277" t="s">
        <v>30</v>
      </c>
      <c r="C277">
        <v>2</v>
      </c>
      <c r="D277">
        <v>168</v>
      </c>
      <c r="E277">
        <v>2</v>
      </c>
      <c r="F277" t="s">
        <v>1136</v>
      </c>
      <c r="G277" t="b">
        <v>0</v>
      </c>
      <c r="H277" t="b">
        <v>0</v>
      </c>
    </row>
    <row r="278" spans="1:8" x14ac:dyDescent="0.15">
      <c r="A278" t="s">
        <v>178</v>
      </c>
      <c r="B278" t="s">
        <v>27</v>
      </c>
      <c r="C278">
        <v>2</v>
      </c>
      <c r="D278">
        <v>168</v>
      </c>
      <c r="E278">
        <v>2</v>
      </c>
      <c r="F278" t="s">
        <v>1423</v>
      </c>
      <c r="G278" t="b">
        <v>0</v>
      </c>
      <c r="H278" t="b">
        <v>0</v>
      </c>
    </row>
    <row r="279" spans="1:8" x14ac:dyDescent="0.15">
      <c r="A279" t="s">
        <v>180</v>
      </c>
      <c r="B279" t="s">
        <v>30</v>
      </c>
      <c r="C279">
        <v>3</v>
      </c>
      <c r="D279">
        <v>169</v>
      </c>
      <c r="E279">
        <v>1</v>
      </c>
      <c r="F279" t="s">
        <v>1187</v>
      </c>
      <c r="G279" t="b">
        <v>0</v>
      </c>
      <c r="H279" t="b">
        <v>0</v>
      </c>
    </row>
    <row r="280" spans="1:8" x14ac:dyDescent="0.15">
      <c r="A280" t="s">
        <v>180</v>
      </c>
      <c r="B280" t="s">
        <v>27</v>
      </c>
      <c r="C280">
        <v>3</v>
      </c>
      <c r="D280">
        <v>169</v>
      </c>
      <c r="E280">
        <v>1</v>
      </c>
      <c r="F280" t="s">
        <v>1378</v>
      </c>
      <c r="G280" t="b">
        <v>0</v>
      </c>
      <c r="H280" t="b">
        <v>0</v>
      </c>
    </row>
    <row r="281" spans="1:8" x14ac:dyDescent="0.15">
      <c r="A281" t="s">
        <v>180</v>
      </c>
      <c r="B281" t="s">
        <v>30</v>
      </c>
      <c r="C281">
        <v>4</v>
      </c>
      <c r="D281">
        <v>171</v>
      </c>
      <c r="E281">
        <v>2</v>
      </c>
      <c r="F281" t="s">
        <v>1145</v>
      </c>
      <c r="G281" t="b">
        <v>0</v>
      </c>
      <c r="H281" t="b">
        <v>0</v>
      </c>
    </row>
    <row r="282" spans="1:8" x14ac:dyDescent="0.15">
      <c r="A282" t="s">
        <v>180</v>
      </c>
      <c r="B282" t="s">
        <v>27</v>
      </c>
      <c r="C282">
        <v>4</v>
      </c>
      <c r="D282">
        <v>171</v>
      </c>
      <c r="E282">
        <v>2</v>
      </c>
      <c r="F282" t="s">
        <v>1341</v>
      </c>
      <c r="G282" t="b">
        <v>0</v>
      </c>
      <c r="H282" t="b">
        <v>0</v>
      </c>
    </row>
    <row r="283" spans="1:8" x14ac:dyDescent="0.15">
      <c r="A283" t="s">
        <v>180</v>
      </c>
      <c r="B283" t="s">
        <v>30</v>
      </c>
      <c r="C283">
        <v>3</v>
      </c>
      <c r="D283">
        <v>172</v>
      </c>
      <c r="E283">
        <v>2</v>
      </c>
      <c r="F283" t="s">
        <v>1131</v>
      </c>
      <c r="G283" t="b">
        <v>0</v>
      </c>
      <c r="H283" t="b">
        <v>0</v>
      </c>
    </row>
    <row r="284" spans="1:8" x14ac:dyDescent="0.15">
      <c r="A284" t="s">
        <v>178</v>
      </c>
      <c r="B284" t="s">
        <v>27</v>
      </c>
      <c r="C284">
        <v>3</v>
      </c>
      <c r="D284">
        <v>172</v>
      </c>
      <c r="E284">
        <v>2</v>
      </c>
      <c r="F284" t="s">
        <v>1422</v>
      </c>
      <c r="G284" t="b">
        <v>0</v>
      </c>
      <c r="H284" t="b">
        <v>0</v>
      </c>
    </row>
    <row r="285" spans="1:8" x14ac:dyDescent="0.15">
      <c r="A285" t="s">
        <v>180</v>
      </c>
      <c r="B285" t="s">
        <v>30</v>
      </c>
      <c r="C285">
        <v>2</v>
      </c>
      <c r="D285">
        <v>173</v>
      </c>
      <c r="E285">
        <v>2</v>
      </c>
      <c r="F285" t="s">
        <v>1148</v>
      </c>
      <c r="G285" t="b">
        <v>0</v>
      </c>
      <c r="H285" t="b">
        <v>0</v>
      </c>
    </row>
    <row r="286" spans="1:8" x14ac:dyDescent="0.15">
      <c r="A286" t="s">
        <v>180</v>
      </c>
      <c r="B286" t="s">
        <v>27</v>
      </c>
      <c r="C286">
        <v>2</v>
      </c>
      <c r="D286">
        <v>173</v>
      </c>
      <c r="E286">
        <v>2</v>
      </c>
      <c r="F286" t="s">
        <v>1347</v>
      </c>
      <c r="G286" t="b">
        <v>0</v>
      </c>
      <c r="H286" t="b">
        <v>0</v>
      </c>
    </row>
    <row r="287" spans="1:8" x14ac:dyDescent="0.15">
      <c r="A287" t="s">
        <v>180</v>
      </c>
      <c r="B287" t="s">
        <v>30</v>
      </c>
      <c r="C287">
        <v>2</v>
      </c>
      <c r="D287">
        <v>174</v>
      </c>
      <c r="E287">
        <v>2</v>
      </c>
      <c r="F287" t="s">
        <v>1123</v>
      </c>
      <c r="G287" t="b">
        <v>0</v>
      </c>
      <c r="H287" t="b">
        <v>0</v>
      </c>
    </row>
    <row r="288" spans="1:8" x14ac:dyDescent="0.15">
      <c r="A288" t="s">
        <v>180</v>
      </c>
      <c r="B288" t="s">
        <v>23</v>
      </c>
      <c r="C288">
        <v>2</v>
      </c>
      <c r="D288">
        <v>174</v>
      </c>
      <c r="E288">
        <v>2</v>
      </c>
      <c r="F288" t="s">
        <v>1189</v>
      </c>
      <c r="G288" t="b">
        <v>0</v>
      </c>
      <c r="H288" t="b">
        <v>0</v>
      </c>
    </row>
    <row r="289" spans="1:8" x14ac:dyDescent="0.15">
      <c r="A289" t="s">
        <v>179</v>
      </c>
      <c r="B289" t="s">
        <v>23</v>
      </c>
      <c r="C289">
        <v>2</v>
      </c>
      <c r="D289">
        <v>174</v>
      </c>
      <c r="E289">
        <v>2</v>
      </c>
      <c r="F289" t="s">
        <v>1293</v>
      </c>
      <c r="G289" t="b">
        <v>0</v>
      </c>
      <c r="H289" t="b">
        <v>0</v>
      </c>
    </row>
    <row r="290" spans="1:8" x14ac:dyDescent="0.15">
      <c r="A290" t="s">
        <v>180</v>
      </c>
      <c r="B290" t="s">
        <v>30</v>
      </c>
      <c r="C290">
        <v>2</v>
      </c>
      <c r="D290">
        <v>175</v>
      </c>
      <c r="E290">
        <v>2</v>
      </c>
      <c r="F290" t="s">
        <v>1113</v>
      </c>
      <c r="G290" t="b">
        <v>0</v>
      </c>
      <c r="H290" t="b">
        <v>0</v>
      </c>
    </row>
    <row r="291" spans="1:8" x14ac:dyDescent="0.15">
      <c r="A291" t="s">
        <v>181</v>
      </c>
      <c r="B291" t="s">
        <v>30</v>
      </c>
      <c r="C291">
        <v>2</v>
      </c>
      <c r="D291">
        <v>175</v>
      </c>
      <c r="E291">
        <v>2</v>
      </c>
      <c r="F291" t="s">
        <v>1221</v>
      </c>
      <c r="G291" t="b">
        <v>0</v>
      </c>
      <c r="H291" t="b">
        <v>0</v>
      </c>
    </row>
    <row r="292" spans="1:8" x14ac:dyDescent="0.15">
      <c r="A292" t="s">
        <v>181</v>
      </c>
      <c r="B292" t="s">
        <v>27</v>
      </c>
      <c r="C292">
        <v>2</v>
      </c>
      <c r="D292">
        <v>175</v>
      </c>
      <c r="E292">
        <v>2</v>
      </c>
      <c r="F292" t="s">
        <v>1381</v>
      </c>
      <c r="G292" t="b">
        <v>0</v>
      </c>
      <c r="H292" t="b">
        <v>0</v>
      </c>
    </row>
    <row r="293" spans="1:8" x14ac:dyDescent="0.15">
      <c r="A293" t="s">
        <v>180</v>
      </c>
      <c r="B293" t="s">
        <v>30</v>
      </c>
      <c r="C293">
        <v>1</v>
      </c>
      <c r="D293">
        <v>176</v>
      </c>
      <c r="E293">
        <v>2</v>
      </c>
      <c r="F293" t="s">
        <v>1118</v>
      </c>
      <c r="G293" t="b">
        <v>0</v>
      </c>
      <c r="H293" t="b">
        <v>0</v>
      </c>
    </row>
    <row r="294" spans="1:8" x14ac:dyDescent="0.15">
      <c r="A294" t="s">
        <v>180</v>
      </c>
      <c r="B294" t="s">
        <v>27</v>
      </c>
      <c r="C294">
        <v>1</v>
      </c>
      <c r="D294">
        <v>176</v>
      </c>
      <c r="E294">
        <v>2</v>
      </c>
      <c r="F294" t="s">
        <v>1329</v>
      </c>
      <c r="G294" t="b">
        <v>0</v>
      </c>
      <c r="H294" t="b">
        <v>0</v>
      </c>
    </row>
    <row r="295" spans="1:8" x14ac:dyDescent="0.15">
      <c r="A295" t="s">
        <v>178</v>
      </c>
      <c r="B295" t="s">
        <v>30</v>
      </c>
      <c r="C295">
        <v>1</v>
      </c>
      <c r="D295">
        <v>176</v>
      </c>
      <c r="E295">
        <v>2</v>
      </c>
      <c r="F295" t="s">
        <v>1272</v>
      </c>
      <c r="G295" t="b">
        <v>0</v>
      </c>
      <c r="H295" t="b">
        <v>0</v>
      </c>
    </row>
    <row r="296" spans="1:8" x14ac:dyDescent="0.15">
      <c r="A296" t="s">
        <v>180</v>
      </c>
      <c r="B296" t="s">
        <v>30</v>
      </c>
      <c r="C296">
        <v>4</v>
      </c>
      <c r="D296">
        <v>177</v>
      </c>
      <c r="E296">
        <v>1</v>
      </c>
      <c r="F296" t="s">
        <v>1176</v>
      </c>
      <c r="G296" t="b">
        <v>0</v>
      </c>
      <c r="H296" t="b">
        <v>0</v>
      </c>
    </row>
    <row r="297" spans="1:8" x14ac:dyDescent="0.15">
      <c r="A297" t="s">
        <v>180</v>
      </c>
      <c r="B297" t="s">
        <v>27</v>
      </c>
      <c r="C297">
        <v>4</v>
      </c>
      <c r="D297">
        <v>177</v>
      </c>
      <c r="E297">
        <v>1</v>
      </c>
      <c r="F297" t="s">
        <v>1371</v>
      </c>
      <c r="G297" t="b">
        <v>0</v>
      </c>
      <c r="H297" t="b">
        <v>0</v>
      </c>
    </row>
    <row r="298" spans="1:8" x14ac:dyDescent="0.15">
      <c r="A298" t="s">
        <v>180</v>
      </c>
      <c r="B298" t="s">
        <v>153</v>
      </c>
      <c r="C298">
        <v>4</v>
      </c>
      <c r="D298">
        <v>177</v>
      </c>
      <c r="E298">
        <v>1</v>
      </c>
      <c r="F298" t="s">
        <v>1455</v>
      </c>
      <c r="G298" t="b">
        <v>0</v>
      </c>
      <c r="H298" t="b">
        <v>0</v>
      </c>
    </row>
    <row r="299" spans="1:8" x14ac:dyDescent="0.15">
      <c r="A299" t="s">
        <v>180</v>
      </c>
      <c r="B299" t="s">
        <v>27</v>
      </c>
      <c r="C299">
        <v>2</v>
      </c>
      <c r="D299">
        <v>179</v>
      </c>
      <c r="E299">
        <v>1</v>
      </c>
      <c r="F299" t="s">
        <v>1374</v>
      </c>
      <c r="G299" t="b">
        <v>0</v>
      </c>
      <c r="H299" t="b">
        <v>0</v>
      </c>
    </row>
    <row r="300" spans="1:8" x14ac:dyDescent="0.15">
      <c r="A300" t="s">
        <v>180</v>
      </c>
      <c r="B300" t="s">
        <v>23</v>
      </c>
      <c r="C300">
        <v>2</v>
      </c>
      <c r="D300">
        <v>179</v>
      </c>
      <c r="E300">
        <v>1</v>
      </c>
      <c r="F300" t="s">
        <v>1217</v>
      </c>
      <c r="G300" t="b">
        <v>0</v>
      </c>
      <c r="H300" t="b">
        <v>0</v>
      </c>
    </row>
    <row r="301" spans="1:8" x14ac:dyDescent="0.15">
      <c r="A301" t="s">
        <v>180</v>
      </c>
      <c r="B301" t="s">
        <v>153</v>
      </c>
      <c r="C301">
        <v>2</v>
      </c>
      <c r="D301">
        <v>179</v>
      </c>
      <c r="E301">
        <v>1</v>
      </c>
      <c r="F301" t="s">
        <v>1450</v>
      </c>
      <c r="G301" t="b">
        <v>0</v>
      </c>
      <c r="H301" t="b">
        <v>0</v>
      </c>
    </row>
    <row r="302" spans="1:8" x14ac:dyDescent="0.15">
      <c r="A302" t="s">
        <v>180</v>
      </c>
      <c r="B302" t="s">
        <v>30</v>
      </c>
      <c r="C302">
        <v>2</v>
      </c>
      <c r="D302">
        <v>180</v>
      </c>
      <c r="E302">
        <v>1</v>
      </c>
      <c r="F302" t="s">
        <v>1164</v>
      </c>
      <c r="G302" t="b">
        <v>0</v>
      </c>
      <c r="H302" t="b">
        <v>0</v>
      </c>
    </row>
    <row r="303" spans="1:8" x14ac:dyDescent="0.15">
      <c r="A303" t="s">
        <v>180</v>
      </c>
      <c r="B303" t="s">
        <v>27</v>
      </c>
      <c r="C303">
        <v>2</v>
      </c>
      <c r="D303">
        <v>180</v>
      </c>
      <c r="E303">
        <v>1</v>
      </c>
      <c r="F303" t="s">
        <v>1359</v>
      </c>
      <c r="G303" t="b">
        <v>0</v>
      </c>
      <c r="H303" t="b">
        <v>0</v>
      </c>
    </row>
    <row r="304" spans="1:8" x14ac:dyDescent="0.15">
      <c r="A304" t="s">
        <v>179</v>
      </c>
      <c r="B304" t="s">
        <v>23</v>
      </c>
      <c r="C304">
        <v>2</v>
      </c>
      <c r="D304">
        <v>180</v>
      </c>
      <c r="E304">
        <v>1</v>
      </c>
      <c r="F304" t="s">
        <v>1312</v>
      </c>
      <c r="G304" t="b">
        <v>0</v>
      </c>
      <c r="H304" t="b">
        <v>0</v>
      </c>
    </row>
    <row r="305" spans="1:8" x14ac:dyDescent="0.15">
      <c r="A305" t="s">
        <v>178</v>
      </c>
      <c r="B305" t="s">
        <v>30</v>
      </c>
      <c r="C305">
        <v>1</v>
      </c>
      <c r="D305">
        <v>181</v>
      </c>
      <c r="E305">
        <v>1</v>
      </c>
      <c r="F305" t="s">
        <v>1281</v>
      </c>
      <c r="G305" t="b">
        <v>0</v>
      </c>
      <c r="H305" t="b">
        <v>0</v>
      </c>
    </row>
    <row r="306" spans="1:8" x14ac:dyDescent="0.15">
      <c r="A306" t="s">
        <v>178</v>
      </c>
      <c r="B306" t="s">
        <v>27</v>
      </c>
      <c r="C306">
        <v>1</v>
      </c>
      <c r="D306">
        <v>181</v>
      </c>
      <c r="E306">
        <v>1</v>
      </c>
      <c r="F306" t="s">
        <v>1431</v>
      </c>
      <c r="G306" t="b">
        <v>0</v>
      </c>
      <c r="H306" t="b">
        <v>0</v>
      </c>
    </row>
    <row r="307" spans="1:8" x14ac:dyDescent="0.15">
      <c r="A307" t="s">
        <v>179</v>
      </c>
      <c r="B307" t="s">
        <v>23</v>
      </c>
      <c r="C307">
        <v>1</v>
      </c>
      <c r="D307">
        <v>181</v>
      </c>
      <c r="E307">
        <v>1</v>
      </c>
      <c r="F307" t="s">
        <v>1307</v>
      </c>
      <c r="G307" t="b">
        <v>0</v>
      </c>
      <c r="H307" t="b">
        <v>0</v>
      </c>
    </row>
    <row r="308" spans="1:8" x14ac:dyDescent="0.15">
      <c r="A308" t="s">
        <v>178</v>
      </c>
      <c r="B308" t="s">
        <v>27</v>
      </c>
      <c r="C308">
        <v>3</v>
      </c>
      <c r="D308">
        <v>182</v>
      </c>
      <c r="E308">
        <v>2</v>
      </c>
      <c r="F308" t="s">
        <v>1330</v>
      </c>
      <c r="G308" t="b">
        <v>0</v>
      </c>
      <c r="H308" t="b">
        <v>0</v>
      </c>
    </row>
    <row r="309" spans="1:8" x14ac:dyDescent="0.15">
      <c r="A309" t="s">
        <v>178</v>
      </c>
      <c r="B309" t="s">
        <v>23</v>
      </c>
      <c r="C309">
        <v>3</v>
      </c>
      <c r="D309">
        <v>182</v>
      </c>
      <c r="E309">
        <v>2</v>
      </c>
      <c r="F309" t="s">
        <v>1288</v>
      </c>
      <c r="G309" t="b">
        <v>0</v>
      </c>
      <c r="H309" t="b">
        <v>0</v>
      </c>
    </row>
    <row r="310" spans="1:8" x14ac:dyDescent="0.15">
      <c r="A310" t="s">
        <v>179</v>
      </c>
      <c r="B310" t="s">
        <v>23</v>
      </c>
      <c r="C310">
        <v>3</v>
      </c>
      <c r="D310">
        <v>182</v>
      </c>
      <c r="E310">
        <v>2</v>
      </c>
      <c r="F310" t="s">
        <v>1304</v>
      </c>
      <c r="G310" t="b">
        <v>0</v>
      </c>
      <c r="H310" t="b">
        <v>0</v>
      </c>
    </row>
    <row r="311" spans="1:8" x14ac:dyDescent="0.15">
      <c r="A311" t="s">
        <v>180</v>
      </c>
      <c r="B311" t="s">
        <v>30</v>
      </c>
      <c r="C311">
        <v>3</v>
      </c>
      <c r="D311">
        <v>184</v>
      </c>
      <c r="E311">
        <v>1</v>
      </c>
      <c r="F311" t="s">
        <v>1177</v>
      </c>
      <c r="G311" t="b">
        <v>0</v>
      </c>
      <c r="H311" t="b">
        <v>0</v>
      </c>
    </row>
    <row r="312" spans="1:8" x14ac:dyDescent="0.15">
      <c r="A312" t="s">
        <v>180</v>
      </c>
      <c r="B312" t="s">
        <v>27</v>
      </c>
      <c r="C312">
        <v>3</v>
      </c>
      <c r="D312">
        <v>184</v>
      </c>
      <c r="E312">
        <v>1</v>
      </c>
      <c r="F312" t="s">
        <v>1366</v>
      </c>
      <c r="G312" t="b">
        <v>0</v>
      </c>
      <c r="H312" t="b">
        <v>0</v>
      </c>
    </row>
    <row r="313" spans="1:8" x14ac:dyDescent="0.15">
      <c r="A313" t="s">
        <v>180</v>
      </c>
      <c r="B313" t="s">
        <v>23</v>
      </c>
      <c r="C313">
        <v>3</v>
      </c>
      <c r="D313">
        <v>184</v>
      </c>
      <c r="E313">
        <v>1</v>
      </c>
      <c r="F313" t="s">
        <v>1213</v>
      </c>
      <c r="G313" t="b">
        <v>0</v>
      </c>
      <c r="H313" t="b">
        <v>0</v>
      </c>
    </row>
    <row r="314" spans="1:8" x14ac:dyDescent="0.15">
      <c r="A314" t="s">
        <v>180</v>
      </c>
      <c r="B314" t="s">
        <v>30</v>
      </c>
      <c r="C314">
        <v>3</v>
      </c>
      <c r="D314">
        <v>185</v>
      </c>
      <c r="E314">
        <v>1</v>
      </c>
      <c r="F314" t="s">
        <v>1175</v>
      </c>
      <c r="G314" t="b">
        <v>0</v>
      </c>
      <c r="H314" t="b">
        <v>0</v>
      </c>
    </row>
    <row r="315" spans="1:8" x14ac:dyDescent="0.15">
      <c r="A315" t="s">
        <v>180</v>
      </c>
      <c r="B315" t="s">
        <v>27</v>
      </c>
      <c r="C315">
        <v>3</v>
      </c>
      <c r="D315">
        <v>185</v>
      </c>
      <c r="E315">
        <v>1</v>
      </c>
      <c r="F315" t="s">
        <v>1370</v>
      </c>
      <c r="G315" t="b">
        <v>0</v>
      </c>
      <c r="H315" t="b">
        <v>0</v>
      </c>
    </row>
    <row r="316" spans="1:8" x14ac:dyDescent="0.15">
      <c r="A316" t="s">
        <v>178</v>
      </c>
      <c r="B316" t="s">
        <v>30</v>
      </c>
      <c r="C316">
        <v>2</v>
      </c>
      <c r="D316">
        <v>186</v>
      </c>
      <c r="E316">
        <v>1</v>
      </c>
      <c r="F316" t="s">
        <v>1284</v>
      </c>
      <c r="G316" t="b">
        <v>0</v>
      </c>
      <c r="H316" t="b">
        <v>0</v>
      </c>
    </row>
    <row r="317" spans="1:8" x14ac:dyDescent="0.15">
      <c r="A317" t="s">
        <v>178</v>
      </c>
      <c r="B317" t="s">
        <v>27</v>
      </c>
      <c r="C317">
        <v>2</v>
      </c>
      <c r="D317">
        <v>186</v>
      </c>
      <c r="E317">
        <v>1</v>
      </c>
      <c r="F317" t="s">
        <v>1434</v>
      </c>
      <c r="G317" t="b">
        <v>0</v>
      </c>
      <c r="H317" t="b">
        <v>0</v>
      </c>
    </row>
    <row r="318" spans="1:8" x14ac:dyDescent="0.15">
      <c r="A318" t="s">
        <v>180</v>
      </c>
      <c r="B318" t="s">
        <v>30</v>
      </c>
      <c r="C318">
        <v>2</v>
      </c>
      <c r="D318">
        <v>187</v>
      </c>
      <c r="E318">
        <v>1</v>
      </c>
      <c r="F318" t="s">
        <v>1178</v>
      </c>
      <c r="G318" t="b">
        <v>0</v>
      </c>
      <c r="H318" t="b">
        <v>0</v>
      </c>
    </row>
    <row r="319" spans="1:8" x14ac:dyDescent="0.15">
      <c r="A319" t="s">
        <v>180</v>
      </c>
      <c r="B319" t="s">
        <v>27</v>
      </c>
      <c r="C319">
        <v>2</v>
      </c>
      <c r="D319">
        <v>187</v>
      </c>
      <c r="E319">
        <v>1</v>
      </c>
      <c r="F319" t="s">
        <v>1367</v>
      </c>
      <c r="G319" t="b">
        <v>0</v>
      </c>
      <c r="H319" t="b">
        <v>0</v>
      </c>
    </row>
    <row r="320" spans="1:8" x14ac:dyDescent="0.15">
      <c r="A320" t="s">
        <v>182</v>
      </c>
      <c r="B320" t="s">
        <v>30</v>
      </c>
      <c r="C320">
        <v>2</v>
      </c>
      <c r="D320">
        <v>188</v>
      </c>
      <c r="E320">
        <v>1</v>
      </c>
      <c r="F320" t="s">
        <v>1252</v>
      </c>
      <c r="G320" t="b">
        <v>0</v>
      </c>
      <c r="H320" t="b">
        <v>0</v>
      </c>
    </row>
    <row r="321" spans="1:8" x14ac:dyDescent="0.15">
      <c r="A321" t="s">
        <v>179</v>
      </c>
      <c r="B321" t="s">
        <v>23</v>
      </c>
      <c r="C321">
        <v>2</v>
      </c>
      <c r="D321">
        <v>188</v>
      </c>
      <c r="E321">
        <v>1</v>
      </c>
      <c r="F321" t="s">
        <v>1311</v>
      </c>
      <c r="G321" t="b">
        <v>0</v>
      </c>
      <c r="H321" t="b">
        <v>0</v>
      </c>
    </row>
    <row r="322" spans="1:8" x14ac:dyDescent="0.15">
      <c r="A322" t="s">
        <v>180</v>
      </c>
      <c r="B322" t="s">
        <v>30</v>
      </c>
      <c r="C322">
        <v>2</v>
      </c>
      <c r="D322">
        <v>189</v>
      </c>
      <c r="E322">
        <v>1</v>
      </c>
      <c r="F322" t="s">
        <v>1167</v>
      </c>
      <c r="G322" t="b">
        <v>0</v>
      </c>
      <c r="H322" t="b">
        <v>0</v>
      </c>
    </row>
    <row r="323" spans="1:8" x14ac:dyDescent="0.15">
      <c r="A323" t="s">
        <v>181</v>
      </c>
      <c r="B323" t="s">
        <v>30</v>
      </c>
      <c r="C323">
        <v>2</v>
      </c>
      <c r="D323">
        <v>189</v>
      </c>
      <c r="E323">
        <v>1</v>
      </c>
      <c r="F323" t="s">
        <v>1234</v>
      </c>
      <c r="G323" t="b">
        <v>0</v>
      </c>
      <c r="H323" t="b">
        <v>0</v>
      </c>
    </row>
    <row r="324" spans="1:8" x14ac:dyDescent="0.15">
      <c r="A324" t="s">
        <v>180</v>
      </c>
      <c r="B324" t="s">
        <v>30</v>
      </c>
      <c r="C324">
        <v>1</v>
      </c>
      <c r="D324">
        <v>190</v>
      </c>
      <c r="E324">
        <v>1</v>
      </c>
      <c r="F324" t="s">
        <v>1161</v>
      </c>
      <c r="G324" t="b">
        <v>0</v>
      </c>
      <c r="H324" t="b">
        <v>0</v>
      </c>
    </row>
    <row r="325" spans="1:8" x14ac:dyDescent="0.15">
      <c r="A325" t="s">
        <v>180</v>
      </c>
      <c r="B325" t="s">
        <v>27</v>
      </c>
      <c r="C325">
        <v>1</v>
      </c>
      <c r="D325">
        <v>190</v>
      </c>
      <c r="E325">
        <v>1</v>
      </c>
      <c r="F325" t="s">
        <v>1355</v>
      </c>
      <c r="G325" t="b">
        <v>0</v>
      </c>
      <c r="H325" t="b">
        <v>0</v>
      </c>
    </row>
    <row r="326" spans="1:8" x14ac:dyDescent="0.15">
      <c r="A326" t="s">
        <v>180</v>
      </c>
      <c r="B326" t="s">
        <v>27</v>
      </c>
      <c r="C326">
        <v>1</v>
      </c>
      <c r="D326">
        <v>191</v>
      </c>
      <c r="E326">
        <v>1</v>
      </c>
      <c r="F326" t="s">
        <v>1357</v>
      </c>
      <c r="G326" t="b">
        <v>0</v>
      </c>
      <c r="H326" t="b">
        <v>0</v>
      </c>
    </row>
    <row r="327" spans="1:8" x14ac:dyDescent="0.15">
      <c r="A327" t="s">
        <v>178</v>
      </c>
      <c r="B327" t="s">
        <v>30</v>
      </c>
      <c r="C327">
        <v>1</v>
      </c>
      <c r="D327">
        <v>191</v>
      </c>
      <c r="E327">
        <v>1</v>
      </c>
      <c r="F327" t="s">
        <v>1279</v>
      </c>
      <c r="G327" t="b">
        <v>0</v>
      </c>
      <c r="H327" t="b">
        <v>0</v>
      </c>
    </row>
    <row r="328" spans="1:8" x14ac:dyDescent="0.15">
      <c r="A328" t="s">
        <v>182</v>
      </c>
      <c r="B328" t="s">
        <v>27</v>
      </c>
      <c r="C328">
        <v>3</v>
      </c>
      <c r="D328">
        <v>193</v>
      </c>
      <c r="E328">
        <v>2</v>
      </c>
      <c r="F328" t="s">
        <v>140</v>
      </c>
      <c r="G328" t="b">
        <v>0</v>
      </c>
      <c r="H328" t="b">
        <v>0</v>
      </c>
    </row>
    <row r="329" spans="1:8" x14ac:dyDescent="0.15">
      <c r="A329" t="s">
        <v>182</v>
      </c>
      <c r="B329" t="s">
        <v>23</v>
      </c>
      <c r="C329">
        <v>3</v>
      </c>
      <c r="D329">
        <v>193</v>
      </c>
      <c r="E329">
        <v>2</v>
      </c>
      <c r="F329" t="s">
        <v>1255</v>
      </c>
      <c r="G329" t="b">
        <v>0</v>
      </c>
      <c r="H329" t="b">
        <v>0</v>
      </c>
    </row>
    <row r="330" spans="1:8" x14ac:dyDescent="0.15">
      <c r="A330" t="s">
        <v>180</v>
      </c>
      <c r="B330" t="s">
        <v>27</v>
      </c>
      <c r="C330">
        <v>3</v>
      </c>
      <c r="D330">
        <v>194</v>
      </c>
      <c r="E330">
        <v>2</v>
      </c>
      <c r="F330" t="s">
        <v>1334</v>
      </c>
      <c r="G330" t="b">
        <v>0</v>
      </c>
      <c r="H330" t="b">
        <v>0</v>
      </c>
    </row>
    <row r="331" spans="1:8" x14ac:dyDescent="0.15">
      <c r="A331" t="s">
        <v>180</v>
      </c>
      <c r="B331" t="s">
        <v>23</v>
      </c>
      <c r="C331">
        <v>3</v>
      </c>
      <c r="D331">
        <v>194</v>
      </c>
      <c r="E331">
        <v>2</v>
      </c>
      <c r="F331" t="s">
        <v>1193</v>
      </c>
      <c r="G331" t="b">
        <v>0</v>
      </c>
      <c r="H331" t="b">
        <v>0</v>
      </c>
    </row>
    <row r="332" spans="1:8" x14ac:dyDescent="0.15">
      <c r="A332" t="s">
        <v>180</v>
      </c>
      <c r="B332" t="s">
        <v>30</v>
      </c>
      <c r="C332">
        <v>3</v>
      </c>
      <c r="D332">
        <v>195</v>
      </c>
      <c r="E332">
        <v>2</v>
      </c>
      <c r="F332" t="s">
        <v>1142</v>
      </c>
      <c r="G332" t="b">
        <v>0</v>
      </c>
      <c r="H332" t="b">
        <v>0</v>
      </c>
    </row>
    <row r="333" spans="1:8" x14ac:dyDescent="0.15">
      <c r="A333" t="s">
        <v>180</v>
      </c>
      <c r="B333" t="s">
        <v>27</v>
      </c>
      <c r="C333">
        <v>3</v>
      </c>
      <c r="D333">
        <v>195</v>
      </c>
      <c r="E333">
        <v>2</v>
      </c>
      <c r="F333" t="s">
        <v>1342</v>
      </c>
      <c r="G333" t="b">
        <v>0</v>
      </c>
      <c r="H333" t="b">
        <v>0</v>
      </c>
    </row>
    <row r="334" spans="1:8" x14ac:dyDescent="0.15">
      <c r="A334" t="s">
        <v>180</v>
      </c>
      <c r="B334" t="s">
        <v>30</v>
      </c>
      <c r="C334">
        <v>3</v>
      </c>
      <c r="D334">
        <v>196</v>
      </c>
      <c r="E334">
        <v>2</v>
      </c>
      <c r="F334" t="s">
        <v>1149</v>
      </c>
      <c r="G334" t="b">
        <v>0</v>
      </c>
      <c r="H334" t="b">
        <v>0</v>
      </c>
    </row>
    <row r="335" spans="1:8" x14ac:dyDescent="0.15">
      <c r="A335" t="s">
        <v>178</v>
      </c>
      <c r="B335" t="s">
        <v>27</v>
      </c>
      <c r="C335">
        <v>3</v>
      </c>
      <c r="D335">
        <v>196</v>
      </c>
      <c r="E335">
        <v>2</v>
      </c>
      <c r="F335" t="s">
        <v>1424</v>
      </c>
      <c r="G335" t="b">
        <v>0</v>
      </c>
      <c r="H335" t="b">
        <v>0</v>
      </c>
    </row>
    <row r="336" spans="1:8" x14ac:dyDescent="0.15">
      <c r="A336" t="s">
        <v>180</v>
      </c>
      <c r="B336" t="s">
        <v>30</v>
      </c>
      <c r="C336">
        <v>3</v>
      </c>
      <c r="D336">
        <v>197</v>
      </c>
      <c r="E336">
        <v>2</v>
      </c>
      <c r="F336" t="s">
        <v>1133</v>
      </c>
      <c r="G336" t="b">
        <v>0</v>
      </c>
      <c r="H336" t="b">
        <v>0</v>
      </c>
    </row>
    <row r="337" spans="1:8" x14ac:dyDescent="0.15">
      <c r="A337" t="s">
        <v>180</v>
      </c>
      <c r="B337" t="s">
        <v>27</v>
      </c>
      <c r="C337">
        <v>3</v>
      </c>
      <c r="D337">
        <v>197</v>
      </c>
      <c r="E337">
        <v>2</v>
      </c>
      <c r="F337" t="s">
        <v>1336</v>
      </c>
      <c r="G337" t="b">
        <v>0</v>
      </c>
      <c r="H337" t="b">
        <v>0</v>
      </c>
    </row>
    <row r="338" spans="1:8" x14ac:dyDescent="0.15">
      <c r="A338" t="s">
        <v>180</v>
      </c>
      <c r="B338" t="s">
        <v>30</v>
      </c>
      <c r="C338">
        <v>1</v>
      </c>
      <c r="D338">
        <v>198</v>
      </c>
      <c r="E338">
        <v>2</v>
      </c>
      <c r="F338" t="s">
        <v>1111</v>
      </c>
      <c r="G338" t="b">
        <v>0</v>
      </c>
      <c r="H338" t="b">
        <v>0</v>
      </c>
    </row>
    <row r="339" spans="1:8" x14ac:dyDescent="0.15">
      <c r="A339" t="s">
        <v>178</v>
      </c>
      <c r="B339" t="s">
        <v>30</v>
      </c>
      <c r="C339">
        <v>1</v>
      </c>
      <c r="D339">
        <v>198</v>
      </c>
      <c r="E339">
        <v>2</v>
      </c>
      <c r="F339" t="s">
        <v>1271</v>
      </c>
      <c r="G339" t="b">
        <v>0</v>
      </c>
      <c r="H339" t="b">
        <v>0</v>
      </c>
    </row>
    <row r="340" spans="1:8" x14ac:dyDescent="0.15">
      <c r="A340" t="s">
        <v>180</v>
      </c>
      <c r="B340" t="s">
        <v>30</v>
      </c>
      <c r="C340">
        <v>3</v>
      </c>
      <c r="D340">
        <v>199</v>
      </c>
      <c r="E340">
        <v>2</v>
      </c>
      <c r="F340" t="s">
        <v>1142</v>
      </c>
      <c r="G340" t="b">
        <v>0</v>
      </c>
      <c r="H340" t="b">
        <v>0</v>
      </c>
    </row>
    <row r="341" spans="1:8" x14ac:dyDescent="0.15">
      <c r="A341" t="s">
        <v>181</v>
      </c>
      <c r="B341" t="s">
        <v>27</v>
      </c>
      <c r="C341">
        <v>3</v>
      </c>
      <c r="D341">
        <v>199</v>
      </c>
      <c r="E341">
        <v>2</v>
      </c>
      <c r="F341" t="s">
        <v>1385</v>
      </c>
      <c r="G341" t="b">
        <v>0</v>
      </c>
      <c r="H341" t="b">
        <v>0</v>
      </c>
    </row>
    <row r="342" spans="1:8" x14ac:dyDescent="0.15">
      <c r="A342" t="s">
        <v>181</v>
      </c>
      <c r="B342" t="s">
        <v>23</v>
      </c>
      <c r="C342">
        <v>3</v>
      </c>
      <c r="D342">
        <v>199</v>
      </c>
      <c r="E342">
        <v>2</v>
      </c>
      <c r="F342" t="s">
        <v>1237</v>
      </c>
      <c r="G342" t="b">
        <v>0</v>
      </c>
      <c r="H342" t="b">
        <v>0</v>
      </c>
    </row>
    <row r="343" spans="1:8" x14ac:dyDescent="0.15">
      <c r="A343" t="s">
        <v>180</v>
      </c>
      <c r="B343" t="s">
        <v>30</v>
      </c>
      <c r="C343">
        <v>2</v>
      </c>
      <c r="D343">
        <v>200</v>
      </c>
      <c r="E343">
        <v>2</v>
      </c>
      <c r="F343" t="s">
        <v>1135</v>
      </c>
      <c r="G343" t="b">
        <v>0</v>
      </c>
      <c r="H343" t="b">
        <v>0</v>
      </c>
    </row>
    <row r="344" spans="1:8" x14ac:dyDescent="0.15">
      <c r="A344" t="s">
        <v>180</v>
      </c>
      <c r="B344" t="s">
        <v>27</v>
      </c>
      <c r="C344">
        <v>2</v>
      </c>
      <c r="D344">
        <v>200</v>
      </c>
      <c r="E344">
        <v>2</v>
      </c>
      <c r="F344" t="s">
        <v>1330</v>
      </c>
      <c r="G344" t="b">
        <v>0</v>
      </c>
      <c r="H344" t="b">
        <v>0</v>
      </c>
    </row>
    <row r="345" spans="1:8" x14ac:dyDescent="0.15">
      <c r="A345" t="s">
        <v>182</v>
      </c>
      <c r="B345" t="s">
        <v>30</v>
      </c>
      <c r="C345">
        <v>2</v>
      </c>
      <c r="D345">
        <v>200</v>
      </c>
      <c r="E345">
        <v>2</v>
      </c>
      <c r="F345" t="s">
        <v>1247</v>
      </c>
      <c r="G345" t="b">
        <v>0</v>
      </c>
      <c r="H345" t="b">
        <v>0</v>
      </c>
    </row>
    <row r="346" spans="1:8" x14ac:dyDescent="0.15">
      <c r="A346" t="s">
        <v>180</v>
      </c>
      <c r="B346" t="s">
        <v>30</v>
      </c>
      <c r="C346">
        <v>3</v>
      </c>
      <c r="D346">
        <v>201</v>
      </c>
      <c r="E346">
        <v>1</v>
      </c>
      <c r="F346" t="s">
        <v>1188</v>
      </c>
      <c r="G346" t="b">
        <v>0</v>
      </c>
      <c r="H346" t="b">
        <v>0</v>
      </c>
    </row>
    <row r="347" spans="1:8" x14ac:dyDescent="0.15">
      <c r="A347" t="s">
        <v>178</v>
      </c>
      <c r="B347" t="s">
        <v>27</v>
      </c>
      <c r="C347">
        <v>3</v>
      </c>
      <c r="D347">
        <v>201</v>
      </c>
      <c r="E347">
        <v>1</v>
      </c>
      <c r="F347" t="s">
        <v>1438</v>
      </c>
      <c r="G347" t="b">
        <v>0</v>
      </c>
      <c r="H347" t="b">
        <v>0</v>
      </c>
    </row>
    <row r="348" spans="1:8" x14ac:dyDescent="0.15">
      <c r="A348" t="s">
        <v>178</v>
      </c>
      <c r="B348" t="s">
        <v>30</v>
      </c>
      <c r="C348">
        <v>2</v>
      </c>
      <c r="D348">
        <v>202</v>
      </c>
      <c r="E348">
        <v>1</v>
      </c>
      <c r="F348" t="s">
        <v>1283</v>
      </c>
      <c r="G348" t="b">
        <v>0</v>
      </c>
      <c r="H348" t="b">
        <v>0</v>
      </c>
    </row>
    <row r="349" spans="1:8" x14ac:dyDescent="0.15">
      <c r="A349" t="s">
        <v>178</v>
      </c>
      <c r="B349" t="s">
        <v>27</v>
      </c>
      <c r="C349">
        <v>2</v>
      </c>
      <c r="D349">
        <v>202</v>
      </c>
      <c r="E349">
        <v>1</v>
      </c>
      <c r="F349" t="s">
        <v>1432</v>
      </c>
      <c r="G349" t="b">
        <v>0</v>
      </c>
      <c r="H349" t="b">
        <v>0</v>
      </c>
    </row>
    <row r="350" spans="1:8" x14ac:dyDescent="0.15">
      <c r="A350" t="s">
        <v>180</v>
      </c>
      <c r="B350" t="s">
        <v>30</v>
      </c>
      <c r="C350">
        <v>1</v>
      </c>
      <c r="D350">
        <v>203</v>
      </c>
      <c r="E350">
        <v>1</v>
      </c>
      <c r="F350" t="s">
        <v>1157</v>
      </c>
      <c r="G350" t="b">
        <v>0</v>
      </c>
      <c r="H350" t="b">
        <v>0</v>
      </c>
    </row>
    <row r="351" spans="1:8" x14ac:dyDescent="0.15">
      <c r="A351" t="s">
        <v>182</v>
      </c>
      <c r="B351" t="s">
        <v>30</v>
      </c>
      <c r="C351">
        <v>1</v>
      </c>
      <c r="D351">
        <v>203</v>
      </c>
      <c r="E351">
        <v>1</v>
      </c>
      <c r="F351" t="s">
        <v>269</v>
      </c>
      <c r="G351" t="b">
        <v>0</v>
      </c>
      <c r="H351" t="b">
        <v>0</v>
      </c>
    </row>
    <row r="352" spans="1:8" x14ac:dyDescent="0.15">
      <c r="A352" t="s">
        <v>180</v>
      </c>
      <c r="B352" t="s">
        <v>30</v>
      </c>
      <c r="C352">
        <v>3</v>
      </c>
      <c r="D352">
        <v>204</v>
      </c>
      <c r="E352">
        <v>2</v>
      </c>
      <c r="F352" t="s">
        <v>1156</v>
      </c>
      <c r="G352" t="b">
        <v>0</v>
      </c>
      <c r="H352" t="b">
        <v>0</v>
      </c>
    </row>
    <row r="353" spans="1:8" x14ac:dyDescent="0.15">
      <c r="A353" t="s">
        <v>178</v>
      </c>
      <c r="B353" t="s">
        <v>27</v>
      </c>
      <c r="C353">
        <v>3</v>
      </c>
      <c r="D353">
        <v>204</v>
      </c>
      <c r="E353">
        <v>2</v>
      </c>
      <c r="F353" t="s">
        <v>1427</v>
      </c>
      <c r="G353" t="b">
        <v>0</v>
      </c>
      <c r="H353" t="b">
        <v>0</v>
      </c>
    </row>
    <row r="354" spans="1:8" x14ac:dyDescent="0.15">
      <c r="A354" t="s">
        <v>180</v>
      </c>
      <c r="B354" t="s">
        <v>30</v>
      </c>
      <c r="C354">
        <v>3</v>
      </c>
      <c r="D354">
        <v>205</v>
      </c>
      <c r="E354">
        <v>2</v>
      </c>
      <c r="F354" t="s">
        <v>1150</v>
      </c>
      <c r="G354" t="b">
        <v>0</v>
      </c>
      <c r="H354" t="b">
        <v>0</v>
      </c>
    </row>
    <row r="355" spans="1:8" x14ac:dyDescent="0.15">
      <c r="A355" t="s">
        <v>181</v>
      </c>
      <c r="B355" t="s">
        <v>27</v>
      </c>
      <c r="C355">
        <v>3</v>
      </c>
      <c r="D355">
        <v>205</v>
      </c>
      <c r="E355">
        <v>2</v>
      </c>
      <c r="F355" t="s">
        <v>1387</v>
      </c>
      <c r="G355" t="b">
        <v>0</v>
      </c>
      <c r="H355" t="b">
        <v>0</v>
      </c>
    </row>
    <row r="356" spans="1:8" x14ac:dyDescent="0.15">
      <c r="A356" t="s">
        <v>180</v>
      </c>
      <c r="B356" t="s">
        <v>30</v>
      </c>
      <c r="C356">
        <v>3</v>
      </c>
      <c r="D356">
        <v>206</v>
      </c>
      <c r="E356">
        <v>2</v>
      </c>
      <c r="F356" t="s">
        <v>1152</v>
      </c>
      <c r="G356" t="b">
        <v>0</v>
      </c>
      <c r="H356" t="b">
        <v>0</v>
      </c>
    </row>
    <row r="357" spans="1:8" x14ac:dyDescent="0.15">
      <c r="A357" t="s">
        <v>180</v>
      </c>
      <c r="B357" t="s">
        <v>27</v>
      </c>
      <c r="C357">
        <v>3</v>
      </c>
      <c r="D357">
        <v>206</v>
      </c>
      <c r="E357">
        <v>2</v>
      </c>
      <c r="F357" t="s">
        <v>1339</v>
      </c>
      <c r="G357" t="b">
        <v>0</v>
      </c>
      <c r="H357" t="b">
        <v>0</v>
      </c>
    </row>
    <row r="358" spans="1:8" x14ac:dyDescent="0.15">
      <c r="A358" t="s">
        <v>178</v>
      </c>
      <c r="B358" t="s">
        <v>30</v>
      </c>
      <c r="C358">
        <v>2</v>
      </c>
      <c r="D358">
        <v>207</v>
      </c>
      <c r="E358">
        <v>2</v>
      </c>
      <c r="F358" t="s">
        <v>1274</v>
      </c>
      <c r="G358" t="b">
        <v>0</v>
      </c>
      <c r="H358" t="b">
        <v>0</v>
      </c>
    </row>
    <row r="359" spans="1:8" x14ac:dyDescent="0.15">
      <c r="A359" t="s">
        <v>178</v>
      </c>
      <c r="B359" t="s">
        <v>27</v>
      </c>
      <c r="C359">
        <v>2</v>
      </c>
      <c r="D359">
        <v>207</v>
      </c>
      <c r="E359">
        <v>2</v>
      </c>
      <c r="F359" t="s">
        <v>1419</v>
      </c>
      <c r="G359" t="b">
        <v>0</v>
      </c>
      <c r="H359" t="b">
        <v>0</v>
      </c>
    </row>
    <row r="360" spans="1:8" x14ac:dyDescent="0.15">
      <c r="A360" t="s">
        <v>180</v>
      </c>
      <c r="B360" t="s">
        <v>30</v>
      </c>
      <c r="C360">
        <v>1</v>
      </c>
      <c r="D360">
        <v>208</v>
      </c>
      <c r="E360">
        <v>2</v>
      </c>
      <c r="F360" t="s">
        <v>1112</v>
      </c>
      <c r="G360" t="b">
        <v>0</v>
      </c>
      <c r="H360" t="b">
        <v>0</v>
      </c>
    </row>
    <row r="361" spans="1:8" x14ac:dyDescent="0.15">
      <c r="A361" t="s">
        <v>182</v>
      </c>
      <c r="B361" t="s">
        <v>30</v>
      </c>
      <c r="C361">
        <v>1</v>
      </c>
      <c r="D361">
        <v>208</v>
      </c>
      <c r="E361">
        <v>2</v>
      </c>
      <c r="F361" t="s">
        <v>1251</v>
      </c>
      <c r="G361" t="b">
        <v>0</v>
      </c>
      <c r="H361" t="b">
        <v>0</v>
      </c>
    </row>
    <row r="362" spans="1:8" x14ac:dyDescent="0.15">
      <c r="A362" t="s">
        <v>180</v>
      </c>
      <c r="B362" t="s">
        <v>30</v>
      </c>
      <c r="C362">
        <v>2</v>
      </c>
      <c r="D362">
        <v>209</v>
      </c>
      <c r="E362">
        <v>2</v>
      </c>
      <c r="F362" t="s">
        <v>1124</v>
      </c>
      <c r="G362" t="b">
        <v>0</v>
      </c>
      <c r="H362" t="b">
        <v>0</v>
      </c>
    </row>
    <row r="363" spans="1:8" x14ac:dyDescent="0.15">
      <c r="A363" t="s">
        <v>180</v>
      </c>
      <c r="B363" t="s">
        <v>27</v>
      </c>
      <c r="C363">
        <v>2</v>
      </c>
      <c r="D363">
        <v>209</v>
      </c>
      <c r="E363">
        <v>2</v>
      </c>
      <c r="F363" t="s">
        <v>1328</v>
      </c>
      <c r="G363" t="b">
        <v>0</v>
      </c>
      <c r="H363" t="b">
        <v>0</v>
      </c>
    </row>
    <row r="364" spans="1:8" x14ac:dyDescent="0.15">
      <c r="A364" t="s">
        <v>178</v>
      </c>
      <c r="B364" t="s">
        <v>30</v>
      </c>
      <c r="C364">
        <v>2</v>
      </c>
      <c r="D364">
        <v>209</v>
      </c>
      <c r="E364">
        <v>2</v>
      </c>
      <c r="F364" t="s">
        <v>1273</v>
      </c>
      <c r="G364" t="b">
        <v>0</v>
      </c>
      <c r="H364" t="b">
        <v>0</v>
      </c>
    </row>
    <row r="365" spans="1:8" x14ac:dyDescent="0.15">
      <c r="A365" t="s">
        <v>180</v>
      </c>
      <c r="B365" t="s">
        <v>30</v>
      </c>
      <c r="C365">
        <v>3</v>
      </c>
      <c r="D365">
        <v>211</v>
      </c>
      <c r="E365">
        <v>2</v>
      </c>
      <c r="F365" t="s">
        <v>1128</v>
      </c>
      <c r="G365" t="b">
        <v>0</v>
      </c>
      <c r="H365" t="b">
        <v>0</v>
      </c>
    </row>
    <row r="366" spans="1:8" x14ac:dyDescent="0.15">
      <c r="A366" t="s">
        <v>178</v>
      </c>
      <c r="B366" t="s">
        <v>27</v>
      </c>
      <c r="C366">
        <v>3</v>
      </c>
      <c r="D366">
        <v>211</v>
      </c>
      <c r="E366">
        <v>2</v>
      </c>
      <c r="F366" t="s">
        <v>1418</v>
      </c>
      <c r="G366" t="b">
        <v>0</v>
      </c>
      <c r="H366" t="b">
        <v>0</v>
      </c>
    </row>
    <row r="367" spans="1:8" x14ac:dyDescent="0.15">
      <c r="A367" t="s">
        <v>178</v>
      </c>
      <c r="B367" t="s">
        <v>23</v>
      </c>
      <c r="C367">
        <v>3</v>
      </c>
      <c r="D367">
        <v>211</v>
      </c>
      <c r="E367">
        <v>2</v>
      </c>
      <c r="F367" t="s">
        <v>1286</v>
      </c>
      <c r="G367" t="b">
        <v>0</v>
      </c>
      <c r="H367" t="b">
        <v>0</v>
      </c>
    </row>
    <row r="368" spans="1:8" x14ac:dyDescent="0.15">
      <c r="A368" t="s">
        <v>182</v>
      </c>
      <c r="B368" t="s">
        <v>30</v>
      </c>
      <c r="C368">
        <v>2</v>
      </c>
      <c r="D368">
        <v>212</v>
      </c>
      <c r="E368">
        <v>2</v>
      </c>
      <c r="F368" t="s">
        <v>1249</v>
      </c>
      <c r="G368" t="b">
        <v>0</v>
      </c>
      <c r="H368" t="b">
        <v>0</v>
      </c>
    </row>
    <row r="369" spans="1:8" x14ac:dyDescent="0.15">
      <c r="A369" t="s">
        <v>178</v>
      </c>
      <c r="B369" t="s">
        <v>30</v>
      </c>
      <c r="C369">
        <v>2</v>
      </c>
      <c r="D369">
        <v>212</v>
      </c>
      <c r="E369">
        <v>2</v>
      </c>
      <c r="F369" t="s">
        <v>1269</v>
      </c>
      <c r="G369" t="b">
        <v>0</v>
      </c>
      <c r="H369" t="b">
        <v>0</v>
      </c>
    </row>
    <row r="370" spans="1:8" x14ac:dyDescent="0.15">
      <c r="A370" t="s">
        <v>180</v>
      </c>
      <c r="B370" t="s">
        <v>30</v>
      </c>
      <c r="C370">
        <v>2</v>
      </c>
      <c r="D370">
        <v>214</v>
      </c>
      <c r="E370">
        <v>2</v>
      </c>
      <c r="F370" t="s">
        <v>1137</v>
      </c>
      <c r="G370" t="b">
        <v>0</v>
      </c>
      <c r="H370" t="b">
        <v>0</v>
      </c>
    </row>
    <row r="371" spans="1:8" x14ac:dyDescent="0.15">
      <c r="A371" t="s">
        <v>179</v>
      </c>
      <c r="B371" t="s">
        <v>23</v>
      </c>
      <c r="C371">
        <v>2</v>
      </c>
      <c r="D371">
        <v>214</v>
      </c>
      <c r="E371">
        <v>2</v>
      </c>
      <c r="F371" t="s">
        <v>1305</v>
      </c>
      <c r="G371" t="b">
        <v>0</v>
      </c>
      <c r="H371" t="b">
        <v>0</v>
      </c>
    </row>
    <row r="372" spans="1:8" x14ac:dyDescent="0.15">
      <c r="A372" t="s">
        <v>180</v>
      </c>
      <c r="B372" t="s">
        <v>153</v>
      </c>
      <c r="C372">
        <v>3</v>
      </c>
      <c r="D372">
        <v>215</v>
      </c>
      <c r="E372">
        <v>1</v>
      </c>
      <c r="F372" t="s">
        <v>1456</v>
      </c>
      <c r="G372" t="b">
        <v>0</v>
      </c>
      <c r="H372" t="b">
        <v>0</v>
      </c>
    </row>
    <row r="373" spans="1:8" x14ac:dyDescent="0.15">
      <c r="A373" t="s">
        <v>179</v>
      </c>
      <c r="B373" t="s">
        <v>153</v>
      </c>
      <c r="C373">
        <v>3</v>
      </c>
      <c r="D373">
        <v>215</v>
      </c>
      <c r="E373">
        <v>1</v>
      </c>
      <c r="F373" t="s">
        <v>1105</v>
      </c>
      <c r="G373" t="b">
        <v>0</v>
      </c>
      <c r="H373" t="b">
        <v>0</v>
      </c>
    </row>
    <row r="374" spans="1:8" x14ac:dyDescent="0.15">
      <c r="A374" t="s">
        <v>181</v>
      </c>
      <c r="B374" t="s">
        <v>27</v>
      </c>
      <c r="C374">
        <v>3</v>
      </c>
      <c r="D374">
        <v>216</v>
      </c>
      <c r="E374">
        <v>1</v>
      </c>
      <c r="F374" t="s">
        <v>1396</v>
      </c>
      <c r="G374" t="b">
        <v>0</v>
      </c>
      <c r="H374" t="b">
        <v>0</v>
      </c>
    </row>
    <row r="375" spans="1:8" x14ac:dyDescent="0.15">
      <c r="A375" t="s">
        <v>181</v>
      </c>
      <c r="B375" t="s">
        <v>23</v>
      </c>
      <c r="C375">
        <v>3</v>
      </c>
      <c r="D375">
        <v>216</v>
      </c>
      <c r="E375">
        <v>1</v>
      </c>
      <c r="F375" t="s">
        <v>1245</v>
      </c>
      <c r="G375" t="b">
        <v>0</v>
      </c>
      <c r="H375" t="b">
        <v>0</v>
      </c>
    </row>
    <row r="376" spans="1:8" x14ac:dyDescent="0.15">
      <c r="A376" t="s">
        <v>179</v>
      </c>
      <c r="B376" t="s">
        <v>23</v>
      </c>
      <c r="C376">
        <v>3</v>
      </c>
      <c r="D376">
        <v>216</v>
      </c>
      <c r="E376">
        <v>1</v>
      </c>
      <c r="F376" t="s">
        <v>1315</v>
      </c>
      <c r="G376" t="b">
        <v>0</v>
      </c>
      <c r="H376" t="b">
        <v>0</v>
      </c>
    </row>
    <row r="377" spans="1:8" x14ac:dyDescent="0.15">
      <c r="A377" t="s">
        <v>180</v>
      </c>
      <c r="B377" t="s">
        <v>30</v>
      </c>
      <c r="C377">
        <v>3</v>
      </c>
      <c r="D377">
        <v>217</v>
      </c>
      <c r="E377">
        <v>1</v>
      </c>
      <c r="F377" t="s">
        <v>1162</v>
      </c>
      <c r="G377" t="b">
        <v>0</v>
      </c>
      <c r="H377" t="b">
        <v>0</v>
      </c>
    </row>
    <row r="378" spans="1:8" x14ac:dyDescent="0.15">
      <c r="A378" t="s">
        <v>182</v>
      </c>
      <c r="B378" t="s">
        <v>27</v>
      </c>
      <c r="C378">
        <v>3</v>
      </c>
      <c r="D378">
        <v>217</v>
      </c>
      <c r="E378">
        <v>1</v>
      </c>
      <c r="F378" t="s">
        <v>1406</v>
      </c>
      <c r="G378" t="b">
        <v>0</v>
      </c>
      <c r="H378" t="b">
        <v>0</v>
      </c>
    </row>
    <row r="379" spans="1:8" x14ac:dyDescent="0.15">
      <c r="A379" t="s">
        <v>182</v>
      </c>
      <c r="B379" t="s">
        <v>23</v>
      </c>
      <c r="C379">
        <v>3</v>
      </c>
      <c r="D379">
        <v>217</v>
      </c>
      <c r="E379">
        <v>1</v>
      </c>
      <c r="F379" t="s">
        <v>1259</v>
      </c>
      <c r="G379" t="b">
        <v>0</v>
      </c>
      <c r="H379" t="b">
        <v>0</v>
      </c>
    </row>
    <row r="380" spans="1:8" x14ac:dyDescent="0.15">
      <c r="A380" t="s">
        <v>180</v>
      </c>
      <c r="B380" t="s">
        <v>30</v>
      </c>
      <c r="C380">
        <v>2</v>
      </c>
      <c r="D380">
        <v>218</v>
      </c>
      <c r="E380">
        <v>1</v>
      </c>
      <c r="F380" t="s">
        <v>1165</v>
      </c>
      <c r="G380" t="b">
        <v>0</v>
      </c>
      <c r="H380" t="b">
        <v>0</v>
      </c>
    </row>
    <row r="381" spans="1:8" x14ac:dyDescent="0.15">
      <c r="A381" t="s">
        <v>180</v>
      </c>
      <c r="B381" t="s">
        <v>27</v>
      </c>
      <c r="C381">
        <v>2</v>
      </c>
      <c r="D381">
        <v>218</v>
      </c>
      <c r="E381">
        <v>1</v>
      </c>
      <c r="F381" t="s">
        <v>1361</v>
      </c>
      <c r="G381" t="b">
        <v>0</v>
      </c>
      <c r="H381" t="b">
        <v>0</v>
      </c>
    </row>
    <row r="382" spans="1:8" x14ac:dyDescent="0.15">
      <c r="A382" t="s">
        <v>180</v>
      </c>
      <c r="B382" t="s">
        <v>23</v>
      </c>
      <c r="C382">
        <v>2</v>
      </c>
      <c r="D382">
        <v>218</v>
      </c>
      <c r="E382">
        <v>1</v>
      </c>
      <c r="F382" t="s">
        <v>1210</v>
      </c>
      <c r="G382" t="b">
        <v>0</v>
      </c>
      <c r="H382" t="b">
        <v>0</v>
      </c>
    </row>
    <row r="383" spans="1:8" x14ac:dyDescent="0.15">
      <c r="A383" t="s">
        <v>180</v>
      </c>
      <c r="B383" t="s">
        <v>27</v>
      </c>
      <c r="C383">
        <v>4</v>
      </c>
      <c r="D383">
        <v>219</v>
      </c>
      <c r="E383">
        <v>2</v>
      </c>
      <c r="F383" t="s">
        <v>1350</v>
      </c>
      <c r="G383" t="b">
        <v>0</v>
      </c>
      <c r="H383" t="b">
        <v>0</v>
      </c>
    </row>
    <row r="384" spans="1:8" x14ac:dyDescent="0.15">
      <c r="A384" t="s">
        <v>180</v>
      </c>
      <c r="B384" t="s">
        <v>23</v>
      </c>
      <c r="C384">
        <v>4</v>
      </c>
      <c r="D384">
        <v>219</v>
      </c>
      <c r="E384">
        <v>2</v>
      </c>
      <c r="F384" t="s">
        <v>1200</v>
      </c>
      <c r="G384" t="b">
        <v>0</v>
      </c>
      <c r="H384" t="b">
        <v>0</v>
      </c>
    </row>
    <row r="385" spans="1:8" x14ac:dyDescent="0.15">
      <c r="A385" t="s">
        <v>178</v>
      </c>
      <c r="B385" t="s">
        <v>27</v>
      </c>
      <c r="C385">
        <v>4</v>
      </c>
      <c r="D385">
        <v>219</v>
      </c>
      <c r="E385">
        <v>2</v>
      </c>
      <c r="F385" t="s">
        <v>1417</v>
      </c>
      <c r="G385" t="b">
        <v>0</v>
      </c>
      <c r="H385" t="b">
        <v>0</v>
      </c>
    </row>
    <row r="386" spans="1:8" x14ac:dyDescent="0.15">
      <c r="A386" t="s">
        <v>25</v>
      </c>
      <c r="B386" t="s">
        <v>30</v>
      </c>
      <c r="C386">
        <v>3</v>
      </c>
      <c r="D386">
        <v>25</v>
      </c>
      <c r="E386">
        <v>2</v>
      </c>
      <c r="F386" t="s">
        <v>1143</v>
      </c>
      <c r="G386" t="b">
        <v>0</v>
      </c>
      <c r="H386" t="b">
        <v>0</v>
      </c>
    </row>
    <row r="387" spans="1:8" x14ac:dyDescent="0.15">
      <c r="A387" t="s">
        <v>28</v>
      </c>
      <c r="B387" t="s">
        <v>30</v>
      </c>
      <c r="C387">
        <v>2</v>
      </c>
      <c r="D387">
        <v>213</v>
      </c>
      <c r="E387">
        <v>2</v>
      </c>
      <c r="F387" t="s">
        <v>1227</v>
      </c>
      <c r="G387" t="b">
        <v>0</v>
      </c>
      <c r="H387" t="b">
        <v>0</v>
      </c>
    </row>
    <row r="388" spans="1:8" x14ac:dyDescent="0.15">
      <c r="A388" t="s">
        <v>22</v>
      </c>
      <c r="B388" t="s">
        <v>23</v>
      </c>
      <c r="C388">
        <v>2</v>
      </c>
      <c r="D388">
        <v>213</v>
      </c>
      <c r="E388">
        <v>2</v>
      </c>
      <c r="F388" t="s">
        <v>1297</v>
      </c>
      <c r="G388" t="b">
        <v>0</v>
      </c>
      <c r="H388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2020-09-19T06:23:03Z</dcterms:modified>
</cp:coreProperties>
</file>